
<file path=[Content_Types].xml><?xml version="1.0" encoding="utf-8"?>
<Types xmlns="http://schemas.openxmlformats.org/package/2006/content-types">
  <Override PartName="/xl/printerSettings/printerSettings1.bin" ContentType="application/vnd.openxmlformats-officedocument.spreadsheetml.printerSettings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emf" ContentType="image/x-emf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ml.chartshap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docProps/core.xml" ContentType="application/vnd.openxmlformats-package.core-properties+xml"/>
  <Default Extension="bin" ContentType="application/vnd.openxmlformats-officedocument.oleObject"/>
  <Override PartName="/xl/drawings/drawing9.xml" ContentType="application/vnd.openxmlformats-officedocument.drawingml.chartshapes+xml"/>
  <Override PartName="/xl/charts/chart7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-144" windowWidth="20556" windowHeight="9288" activeTab="2"/>
  </bookViews>
  <sheets>
    <sheet name="Chart13" sheetId="27" r:id="rId1"/>
    <sheet name="Chart13 (2)" sheetId="30" r:id="rId2"/>
    <sheet name="Sheet1" sheetId="1" r:id="rId3"/>
    <sheet name="Chart5" sheetId="8" r:id="rId4"/>
    <sheet name="Sheet2" sheetId="2" r:id="rId5"/>
    <sheet name="Sheet3" sheetId="3" r:id="rId6"/>
    <sheet name="Chart7" sheetId="15" r:id="rId7"/>
    <sheet name="Chart9" sheetId="16" r:id="rId8"/>
    <sheet name="Sheet4" sheetId="13" r:id="rId9"/>
    <sheet name="Chart10" sheetId="18" r:id="rId10"/>
    <sheet name="Summary" sheetId="17" r:id="rId11"/>
    <sheet name="Summary (2)" sheetId="23" r:id="rId12"/>
    <sheet name="System Parameters" sheetId="24" r:id="rId13"/>
    <sheet name="Chart12" sheetId="26" r:id="rId14"/>
    <sheet name="QL" sheetId="25" r:id="rId15"/>
    <sheet name="Sheet5" sheetId="31" r:id="rId16"/>
  </sheets>
  <calcPr calcId="125725"/>
</workbook>
</file>

<file path=xl/calcChain.xml><?xml version="1.0" encoding="utf-8"?>
<calcChain xmlns="http://schemas.openxmlformats.org/spreadsheetml/2006/main">
  <c r="C17" i="1"/>
  <c r="D17"/>
  <c r="E17"/>
  <c r="F17"/>
  <c r="G17"/>
  <c r="H17"/>
  <c r="I17"/>
  <c r="J17"/>
  <c r="B17"/>
  <c r="M50" l="1"/>
  <c r="M49"/>
  <c r="E49" s="1"/>
  <c r="M47"/>
  <c r="M43"/>
  <c r="M30"/>
  <c r="I30" s="1"/>
  <c r="B46"/>
  <c r="J32"/>
  <c r="E32"/>
  <c r="E36" s="1"/>
  <c r="D32"/>
  <c r="E44"/>
  <c r="E41"/>
  <c r="E38"/>
  <c r="E19"/>
  <c r="E16"/>
  <c r="E18" s="1"/>
  <c r="E22" s="1"/>
  <c r="E13"/>
  <c r="E7"/>
  <c r="E3"/>
  <c r="E9" s="1"/>
  <c r="E10" s="1"/>
  <c r="E23" s="1"/>
  <c r="E51" s="1"/>
  <c r="J36"/>
  <c r="J46" s="1"/>
  <c r="I32"/>
  <c r="I36" s="1"/>
  <c r="I46" s="1"/>
  <c r="J48"/>
  <c r="I48"/>
  <c r="J41"/>
  <c r="I41"/>
  <c r="J38"/>
  <c r="I38"/>
  <c r="J19"/>
  <c r="I19"/>
  <c r="J13"/>
  <c r="J16" s="1"/>
  <c r="J18" s="1"/>
  <c r="J22" s="1"/>
  <c r="I13"/>
  <c r="I16" s="1"/>
  <c r="I18" s="1"/>
  <c r="I22" s="1"/>
  <c r="J7"/>
  <c r="I7"/>
  <c r="J3"/>
  <c r="J9" s="1"/>
  <c r="J10" s="1"/>
  <c r="J23" s="1"/>
  <c r="J51" s="1"/>
  <c r="I3"/>
  <c r="I9" s="1"/>
  <c r="I10" s="1"/>
  <c r="I23" s="1"/>
  <c r="I51" s="1"/>
  <c r="G32"/>
  <c r="G37" s="1"/>
  <c r="H32"/>
  <c r="C32"/>
  <c r="C36" s="1"/>
  <c r="F32"/>
  <c r="I43" l="1"/>
  <c r="H50"/>
  <c r="G50"/>
  <c r="E50"/>
  <c r="C50"/>
  <c r="J50"/>
  <c r="F50"/>
  <c r="D50"/>
  <c r="B50"/>
  <c r="I50"/>
  <c r="I44"/>
  <c r="J44"/>
  <c r="J49"/>
  <c r="I49"/>
  <c r="J30"/>
  <c r="J31" s="1"/>
  <c r="E30"/>
  <c r="E31" s="1"/>
  <c r="E37"/>
  <c r="E47" s="1"/>
  <c r="E6"/>
  <c r="E43" s="1"/>
  <c r="E24"/>
  <c r="E29"/>
  <c r="I31"/>
  <c r="J37"/>
  <c r="J47" s="1"/>
  <c r="I37"/>
  <c r="I47" s="1"/>
  <c r="J6"/>
  <c r="J24"/>
  <c r="J29"/>
  <c r="J45" s="1"/>
  <c r="I29"/>
  <c r="I45" s="1"/>
  <c r="I6"/>
  <c r="I25" s="1"/>
  <c r="I24"/>
  <c r="G19"/>
  <c r="G41"/>
  <c r="G49"/>
  <c r="G38"/>
  <c r="G44" s="1"/>
  <c r="G30"/>
  <c r="G13"/>
  <c r="G7"/>
  <c r="G3"/>
  <c r="G9" s="1"/>
  <c r="G10" s="1"/>
  <c r="G23" s="1"/>
  <c r="G51" s="1"/>
  <c r="E33" l="1"/>
  <c r="E46" s="1"/>
  <c r="E45"/>
  <c r="J25"/>
  <c r="J43"/>
  <c r="E25"/>
  <c r="E27" s="1"/>
  <c r="E55" s="1"/>
  <c r="E26"/>
  <c r="E42" s="1"/>
  <c r="I26"/>
  <c r="I42" s="1"/>
  <c r="J26"/>
  <c r="J42" s="1"/>
  <c r="G16"/>
  <c r="G18" s="1"/>
  <c r="G22" s="1"/>
  <c r="G29"/>
  <c r="G6"/>
  <c r="G24"/>
  <c r="G31"/>
  <c r="G47"/>
  <c r="G36"/>
  <c r="G46" s="1"/>
  <c r="G48" l="1"/>
  <c r="G45"/>
  <c r="G43"/>
  <c r="J27"/>
  <c r="J55" s="1"/>
  <c r="E48"/>
  <c r="I53"/>
  <c r="I27"/>
  <c r="I55" s="1"/>
  <c r="J53"/>
  <c r="G25"/>
  <c r="G26"/>
  <c r="G42" s="1"/>
  <c r="E53" l="1"/>
  <c r="I57"/>
  <c r="J57"/>
  <c r="G27"/>
  <c r="G55" s="1"/>
  <c r="G53"/>
  <c r="E57" l="1"/>
  <c r="G57"/>
  <c r="C49" l="1"/>
  <c r="D49"/>
  <c r="F49"/>
  <c r="H49"/>
  <c r="B49"/>
  <c r="H48"/>
  <c r="B48"/>
  <c r="B47"/>
  <c r="C41"/>
  <c r="D41"/>
  <c r="F41"/>
  <c r="H41"/>
  <c r="B41"/>
  <c r="C30" l="1"/>
  <c r="D30"/>
  <c r="F30"/>
  <c r="H30"/>
  <c r="B30"/>
  <c r="F37"/>
  <c r="F47" s="1"/>
  <c r="C38"/>
  <c r="C44" s="1"/>
  <c r="D38"/>
  <c r="D44" s="1"/>
  <c r="F38"/>
  <c r="F44" s="1"/>
  <c r="H38"/>
  <c r="H44" s="1"/>
  <c r="B38"/>
  <c r="B44" s="1"/>
  <c r="H19"/>
  <c r="H13"/>
  <c r="H7"/>
  <c r="H3"/>
  <c r="H9" s="1"/>
  <c r="H10" s="1"/>
  <c r="H23" s="1"/>
  <c r="H51" s="1"/>
  <c r="F19"/>
  <c r="F13"/>
  <c r="F7"/>
  <c r="F3"/>
  <c r="F9" s="1"/>
  <c r="F10" s="1"/>
  <c r="F23" s="1"/>
  <c r="F51" s="1"/>
  <c r="C13"/>
  <c r="D13"/>
  <c r="B13"/>
  <c r="D19"/>
  <c r="D7"/>
  <c r="D3"/>
  <c r="D9" s="1"/>
  <c r="D10" s="1"/>
  <c r="D23" s="1"/>
  <c r="D51" s="1"/>
  <c r="C19"/>
  <c r="C7"/>
  <c r="C3"/>
  <c r="C9" s="1"/>
  <c r="C10" s="1"/>
  <c r="C23" s="1"/>
  <c r="C51" s="1"/>
  <c r="B19"/>
  <c r="B7"/>
  <c r="B3"/>
  <c r="B9" s="1"/>
  <c r="B10" s="1"/>
  <c r="B23" s="1"/>
  <c r="B51" s="1"/>
  <c r="B16" l="1"/>
  <c r="B18" s="1"/>
  <c r="B22" s="1"/>
  <c r="F16"/>
  <c r="F18" s="1"/>
  <c r="F22" s="1"/>
  <c r="C16"/>
  <c r="C18" s="1"/>
  <c r="C22" s="1"/>
  <c r="D16"/>
  <c r="D18" s="1"/>
  <c r="D22" s="1"/>
  <c r="H16"/>
  <c r="H18" s="1"/>
  <c r="H22" s="1"/>
  <c r="F36"/>
  <c r="H37"/>
  <c r="H47" s="1"/>
  <c r="H36"/>
  <c r="H46" s="1"/>
  <c r="C37"/>
  <c r="C47" s="1"/>
  <c r="D36"/>
  <c r="D37"/>
  <c r="D47" s="1"/>
  <c r="D31"/>
  <c r="F31"/>
  <c r="C31"/>
  <c r="H31"/>
  <c r="B31"/>
  <c r="F29"/>
  <c r="F45" s="1"/>
  <c r="H6"/>
  <c r="H43" s="1"/>
  <c r="H24"/>
  <c r="H29"/>
  <c r="H45" s="1"/>
  <c r="F6"/>
  <c r="F24"/>
  <c r="D6"/>
  <c r="D24"/>
  <c r="D29"/>
  <c r="C6"/>
  <c r="C24"/>
  <c r="C29"/>
  <c r="B24"/>
  <c r="B6"/>
  <c r="B29"/>
  <c r="B45" s="1"/>
  <c r="B4" i="24"/>
  <c r="H4"/>
  <c r="C43" i="1" l="1"/>
  <c r="D33"/>
  <c r="D46" s="1"/>
  <c r="D45"/>
  <c r="C33"/>
  <c r="C46" s="1"/>
  <c r="C45"/>
  <c r="B26"/>
  <c r="B42" s="1"/>
  <c r="B43"/>
  <c r="F43"/>
  <c r="D43"/>
  <c r="F25"/>
  <c r="F33"/>
  <c r="F48" s="1"/>
  <c r="H25"/>
  <c r="H26"/>
  <c r="H42" s="1"/>
  <c r="F26"/>
  <c r="F42" s="1"/>
  <c r="D26"/>
  <c r="D42" s="1"/>
  <c r="C26"/>
  <c r="C42" s="1"/>
  <c r="D25"/>
  <c r="C25"/>
  <c r="B25"/>
  <c r="H16" i="24"/>
  <c r="E16"/>
  <c r="H18"/>
  <c r="H19" s="1"/>
  <c r="H11"/>
  <c r="H15" s="1"/>
  <c r="H22" s="1"/>
  <c r="H9"/>
  <c r="H8"/>
  <c r="H5"/>
  <c r="H3"/>
  <c r="H2"/>
  <c r="B27" i="1" l="1"/>
  <c r="B55" s="1"/>
  <c r="F46"/>
  <c r="F53" s="1"/>
  <c r="D48"/>
  <c r="D53" s="1"/>
  <c r="C48"/>
  <c r="C53" s="1"/>
  <c r="H53"/>
  <c r="D27"/>
  <c r="D55" s="1"/>
  <c r="F27"/>
  <c r="F55" s="1"/>
  <c r="H27"/>
  <c r="H55" s="1"/>
  <c r="C27"/>
  <c r="C55" s="1"/>
  <c r="H17" i="24"/>
  <c r="H20" s="1"/>
  <c r="H23" s="1"/>
  <c r="H24" s="1"/>
  <c r="D57" i="1" l="1"/>
  <c r="C57"/>
  <c r="F57"/>
  <c r="H57"/>
  <c r="G7" i="25"/>
  <c r="E2"/>
  <c r="E19" i="24"/>
  <c r="E18"/>
  <c r="E17"/>
  <c r="E20" s="1"/>
  <c r="E23" s="1"/>
  <c r="E15"/>
  <c r="E22" s="1"/>
  <c r="E11"/>
  <c r="E8"/>
  <c r="E9"/>
  <c r="E3"/>
  <c r="E4"/>
  <c r="E5"/>
  <c r="E2"/>
  <c r="B23"/>
  <c r="B19"/>
  <c r="B17"/>
  <c r="B20"/>
  <c r="A3" i="25"/>
  <c r="E3" s="1"/>
  <c r="A4"/>
  <c r="C3"/>
  <c r="D3" s="1"/>
  <c r="B3"/>
  <c r="C4"/>
  <c r="B4"/>
  <c r="D4"/>
  <c r="C2"/>
  <c r="D2" s="1"/>
  <c r="B2"/>
  <c r="G5"/>
  <c r="C1" i="23"/>
  <c r="D1"/>
  <c r="E1"/>
  <c r="F1"/>
  <c r="G1"/>
  <c r="H1"/>
  <c r="I1"/>
  <c r="A2"/>
  <c r="C2"/>
  <c r="D2"/>
  <c r="E2"/>
  <c r="F2"/>
  <c r="G2"/>
  <c r="H2"/>
  <c r="I2"/>
  <c r="K2"/>
  <c r="A3"/>
  <c r="C3"/>
  <c r="A5"/>
  <c r="C5"/>
  <c r="D5"/>
  <c r="E5"/>
  <c r="F5"/>
  <c r="K5" s="1"/>
  <c r="G5"/>
  <c r="H5"/>
  <c r="I5"/>
  <c r="A6"/>
  <c r="C6"/>
  <c r="D6"/>
  <c r="E6"/>
  <c r="F6"/>
  <c r="K6" s="1"/>
  <c r="G6"/>
  <c r="H6"/>
  <c r="I6"/>
  <c r="D8"/>
  <c r="E8"/>
  <c r="F8"/>
  <c r="K8" s="1"/>
  <c r="I8"/>
  <c r="A9"/>
  <c r="A10"/>
  <c r="A12"/>
  <c r="A13"/>
  <c r="A15"/>
  <c r="A16"/>
  <c r="A17"/>
  <c r="F8" i="17"/>
  <c r="K8" s="1"/>
  <c r="F6"/>
  <c r="K6" s="1"/>
  <c r="F5"/>
  <c r="K5" s="1"/>
  <c r="K2"/>
  <c r="K3" i="23"/>
  <c r="Q41" i="13"/>
  <c r="J41"/>
  <c r="G41"/>
  <c r="H41" s="1"/>
  <c r="B41"/>
  <c r="Q40"/>
  <c r="J40"/>
  <c r="G40"/>
  <c r="H40"/>
  <c r="B40"/>
  <c r="Q39"/>
  <c r="J39"/>
  <c r="G39"/>
  <c r="H39" s="1"/>
  <c r="B39"/>
  <c r="Q38"/>
  <c r="J38"/>
  <c r="G38"/>
  <c r="H38"/>
  <c r="B38"/>
  <c r="Q37"/>
  <c r="J37"/>
  <c r="G37"/>
  <c r="H37" s="1"/>
  <c r="B37"/>
  <c r="Q36"/>
  <c r="J36"/>
  <c r="G36"/>
  <c r="H36"/>
  <c r="B36"/>
  <c r="Q35"/>
  <c r="J35"/>
  <c r="G35"/>
  <c r="H35" s="1"/>
  <c r="B35"/>
  <c r="Q34"/>
  <c r="J34"/>
  <c r="G34"/>
  <c r="H34"/>
  <c r="B34"/>
  <c r="Q33"/>
  <c r="J33"/>
  <c r="G33"/>
  <c r="H33" s="1"/>
  <c r="B33"/>
  <c r="Q32"/>
  <c r="J32"/>
  <c r="G32"/>
  <c r="H32"/>
  <c r="B32"/>
  <c r="Q31"/>
  <c r="J31"/>
  <c r="G31"/>
  <c r="H31" s="1"/>
  <c r="B31"/>
  <c r="Q30"/>
  <c r="J30"/>
  <c r="G30"/>
  <c r="H30"/>
  <c r="B30"/>
  <c r="Q29"/>
  <c r="J29"/>
  <c r="G29"/>
  <c r="H29" s="1"/>
  <c r="B29"/>
  <c r="Q28"/>
  <c r="J28"/>
  <c r="G28"/>
  <c r="H28"/>
  <c r="B28"/>
  <c r="Q27"/>
  <c r="J27"/>
  <c r="G27"/>
  <c r="H27" s="1"/>
  <c r="B27"/>
  <c r="Q26"/>
  <c r="J26"/>
  <c r="G26"/>
  <c r="H26"/>
  <c r="B26"/>
  <c r="L66" i="1"/>
  <c r="J66"/>
  <c r="J75"/>
  <c r="Z15" i="13"/>
  <c r="AA15" s="1"/>
  <c r="W8"/>
  <c r="S15"/>
  <c r="R8"/>
  <c r="R22"/>
  <c r="P15"/>
  <c r="Q15" s="1"/>
  <c r="N8"/>
  <c r="M15"/>
  <c r="L8"/>
  <c r="S8" s="1"/>
  <c r="L12"/>
  <c r="W12" s="1"/>
  <c r="L15"/>
  <c r="N15" s="1"/>
  <c r="L18"/>
  <c r="W18" s="1"/>
  <c r="L20"/>
  <c r="W20" s="1"/>
  <c r="L22"/>
  <c r="N22" s="1"/>
  <c r="L74" i="1"/>
  <c r="J74"/>
  <c r="L73"/>
  <c r="L77"/>
  <c r="M76" s="1"/>
  <c r="J77"/>
  <c r="L76"/>
  <c r="U15" i="13"/>
  <c r="B18"/>
  <c r="G18"/>
  <c r="I18"/>
  <c r="M18" s="1"/>
  <c r="J18"/>
  <c r="K18" s="1"/>
  <c r="B19"/>
  <c r="G19"/>
  <c r="I19"/>
  <c r="B20"/>
  <c r="G20"/>
  <c r="I20"/>
  <c r="J20"/>
  <c r="K20" s="1"/>
  <c r="B21"/>
  <c r="G21"/>
  <c r="I21"/>
  <c r="B22"/>
  <c r="G22"/>
  <c r="I22"/>
  <c r="M22" s="1"/>
  <c r="J22"/>
  <c r="K22" s="1"/>
  <c r="B2"/>
  <c r="G2"/>
  <c r="I2"/>
  <c r="L2" s="1"/>
  <c r="B3"/>
  <c r="G3"/>
  <c r="I3"/>
  <c r="J3"/>
  <c r="K3" s="1"/>
  <c r="B4"/>
  <c r="G4"/>
  <c r="I4"/>
  <c r="B5"/>
  <c r="G5"/>
  <c r="I5"/>
  <c r="L5" s="1"/>
  <c r="J5"/>
  <c r="K5" s="1"/>
  <c r="B6"/>
  <c r="G6"/>
  <c r="I6"/>
  <c r="I8"/>
  <c r="M8" s="1"/>
  <c r="J8"/>
  <c r="K8" s="1"/>
  <c r="J9"/>
  <c r="K9" s="1"/>
  <c r="I10"/>
  <c r="L10" s="1"/>
  <c r="I11"/>
  <c r="J11"/>
  <c r="K11" s="1"/>
  <c r="I12"/>
  <c r="I13"/>
  <c r="L13" s="1"/>
  <c r="Z13" s="1"/>
  <c r="J13"/>
  <c r="K13" s="1"/>
  <c r="I14"/>
  <c r="L14" s="1"/>
  <c r="I15"/>
  <c r="R15" s="1"/>
  <c r="T15" s="1"/>
  <c r="V15" s="1"/>
  <c r="J15"/>
  <c r="K15" s="1"/>
  <c r="I16"/>
  <c r="I17"/>
  <c r="L17" s="1"/>
  <c r="J17"/>
  <c r="K17" s="1"/>
  <c r="I7"/>
  <c r="G8"/>
  <c r="G9"/>
  <c r="G10"/>
  <c r="G11"/>
  <c r="G12"/>
  <c r="G13"/>
  <c r="G14"/>
  <c r="G15"/>
  <c r="G16"/>
  <c r="G17"/>
  <c r="G7"/>
  <c r="I9"/>
  <c r="E11" i="23"/>
  <c r="J67" i="1"/>
  <c r="D11" i="17"/>
  <c r="J69" i="1"/>
  <c r="J72"/>
  <c r="F11" i="23"/>
  <c r="K11" s="1"/>
  <c r="G11"/>
  <c r="H11" i="17"/>
  <c r="J65" i="1"/>
  <c r="C11" i="23"/>
  <c r="B8" i="13"/>
  <c r="B9"/>
  <c r="B10"/>
  <c r="B11"/>
  <c r="B12"/>
  <c r="B13"/>
  <c r="B14"/>
  <c r="B15"/>
  <c r="B16"/>
  <c r="B17"/>
  <c r="B7"/>
  <c r="L75" i="1"/>
  <c r="L72"/>
  <c r="L68"/>
  <c r="L67"/>
  <c r="L65"/>
  <c r="L64"/>
  <c r="L69"/>
  <c r="L70"/>
  <c r="L71"/>
  <c r="L78"/>
  <c r="L79"/>
  <c r="L63"/>
  <c r="A13" i="17"/>
  <c r="A17"/>
  <c r="A16"/>
  <c r="A15"/>
  <c r="A12"/>
  <c r="A10"/>
  <c r="A9"/>
  <c r="I8"/>
  <c r="E8"/>
  <c r="D8"/>
  <c r="H7"/>
  <c r="E7" i="23"/>
  <c r="D6" i="17"/>
  <c r="E6"/>
  <c r="G6"/>
  <c r="H6"/>
  <c r="I6"/>
  <c r="C6"/>
  <c r="A6"/>
  <c r="D5"/>
  <c r="E5"/>
  <c r="G5"/>
  <c r="H5"/>
  <c r="I5"/>
  <c r="C5"/>
  <c r="A5"/>
  <c r="C3"/>
  <c r="A3"/>
  <c r="A2"/>
  <c r="D2"/>
  <c r="E2"/>
  <c r="F2"/>
  <c r="G2"/>
  <c r="H2"/>
  <c r="I2"/>
  <c r="C2"/>
  <c r="H1"/>
  <c r="I1"/>
  <c r="D1"/>
  <c r="E1"/>
  <c r="F1"/>
  <c r="G1"/>
  <c r="C1"/>
  <c r="J79" i="1"/>
  <c r="J78"/>
  <c r="J71"/>
  <c r="J70"/>
  <c r="J64"/>
  <c r="J63"/>
  <c r="A83"/>
  <c r="A84" s="1"/>
  <c r="A85" s="1"/>
  <c r="A86" s="1"/>
  <c r="A87" s="1"/>
  <c r="A88" s="1"/>
  <c r="A89" s="1"/>
  <c r="A90" s="1"/>
  <c r="A91" s="1"/>
  <c r="A92" s="1"/>
  <c r="R40"/>
  <c r="F14" i="2"/>
  <c r="B2" i="3"/>
  <c r="C2" s="1"/>
  <c r="B3"/>
  <c r="C3" s="1"/>
  <c r="B4"/>
  <c r="C4" s="1"/>
  <c r="B1"/>
  <c r="C1" s="1"/>
  <c r="C6" s="1"/>
  <c r="F3" i="2"/>
  <c r="F2"/>
  <c r="E2" s="1"/>
  <c r="B2"/>
  <c r="A3"/>
  <c r="B3" s="1"/>
  <c r="F18"/>
  <c r="C3"/>
  <c r="D3" s="1"/>
  <c r="G3" s="1"/>
  <c r="A4"/>
  <c r="B4" s="1"/>
  <c r="C4" s="1"/>
  <c r="D4" s="1"/>
  <c r="C2"/>
  <c r="D2"/>
  <c r="G2" s="1"/>
  <c r="C10" i="23" l="1"/>
  <c r="G8"/>
  <c r="H8"/>
  <c r="F3"/>
  <c r="G3" i="17"/>
  <c r="I3"/>
  <c r="E3"/>
  <c r="E24" i="24"/>
  <c r="I7" i="23"/>
  <c r="E7" i="17"/>
  <c r="H3" i="23"/>
  <c r="C11" i="17"/>
  <c r="F11"/>
  <c r="K11" s="1"/>
  <c r="G8"/>
  <c r="E11"/>
  <c r="E10" i="23"/>
  <c r="G11" i="17"/>
  <c r="E3" i="23"/>
  <c r="P14" i="13"/>
  <c r="S14"/>
  <c r="Z14"/>
  <c r="W14"/>
  <c r="N14"/>
  <c r="X18"/>
  <c r="Y18"/>
  <c r="AB15"/>
  <c r="AC15"/>
  <c r="AD15"/>
  <c r="X20"/>
  <c r="Y20"/>
  <c r="Z10"/>
  <c r="P10"/>
  <c r="S10"/>
  <c r="N10"/>
  <c r="W10"/>
  <c r="R10"/>
  <c r="T10" s="1"/>
  <c r="U10" s="1"/>
  <c r="X12"/>
  <c r="Y12"/>
  <c r="O27"/>
  <c r="M27"/>
  <c r="K27"/>
  <c r="L27" s="1"/>
  <c r="M34"/>
  <c r="K34"/>
  <c r="L34" s="1"/>
  <c r="O34"/>
  <c r="O37"/>
  <c r="M37"/>
  <c r="K37"/>
  <c r="L37" s="1"/>
  <c r="H7" i="23"/>
  <c r="I11" i="17"/>
  <c r="I11" i="23"/>
  <c r="J16" i="13"/>
  <c r="K16" s="1"/>
  <c r="L16"/>
  <c r="M16" s="1"/>
  <c r="M12"/>
  <c r="J12"/>
  <c r="K12" s="1"/>
  <c r="R12"/>
  <c r="J19"/>
  <c r="K19" s="1"/>
  <c r="L19"/>
  <c r="R19" s="1"/>
  <c r="D3" i="23"/>
  <c r="D3" i="17"/>
  <c r="C10"/>
  <c r="N12" i="13"/>
  <c r="P13"/>
  <c r="R14"/>
  <c r="T14" s="1"/>
  <c r="U14" s="1"/>
  <c r="S13"/>
  <c r="T34"/>
  <c r="F7" i="23"/>
  <c r="K7" s="1"/>
  <c r="F7" i="17"/>
  <c r="K7" s="1"/>
  <c r="D7" i="23"/>
  <c r="D7" i="17"/>
  <c r="P12" i="13"/>
  <c r="S12"/>
  <c r="Z12"/>
  <c r="M28"/>
  <c r="T28" s="1"/>
  <c r="K28"/>
  <c r="L28" s="1"/>
  <c r="M31"/>
  <c r="O31" s="1"/>
  <c r="K31"/>
  <c r="L31" s="1"/>
  <c r="M38"/>
  <c r="K38"/>
  <c r="L38" s="1"/>
  <c r="M41"/>
  <c r="O41" s="1"/>
  <c r="K41"/>
  <c r="L41" s="1"/>
  <c r="N17"/>
  <c r="R17"/>
  <c r="T17" s="1"/>
  <c r="U17" s="1"/>
  <c r="W17"/>
  <c r="S17"/>
  <c r="W13"/>
  <c r="N13"/>
  <c r="M13"/>
  <c r="M35"/>
  <c r="K35"/>
  <c r="L35" s="1"/>
  <c r="H8" i="17"/>
  <c r="A5" i="2"/>
  <c r="E3"/>
  <c r="T27" i="13"/>
  <c r="T37"/>
  <c r="M17"/>
  <c r="P17"/>
  <c r="R18"/>
  <c r="Z17"/>
  <c r="T38"/>
  <c r="J6"/>
  <c r="K6" s="1"/>
  <c r="W5"/>
  <c r="N5"/>
  <c r="M5"/>
  <c r="N2"/>
  <c r="W2"/>
  <c r="P2"/>
  <c r="M32"/>
  <c r="K32"/>
  <c r="L32" s="1"/>
  <c r="N20"/>
  <c r="T22"/>
  <c r="U22" s="1"/>
  <c r="G7" i="17"/>
  <c r="G7" i="23"/>
  <c r="J4" i="13"/>
  <c r="K4" s="1"/>
  <c r="I7" i="17"/>
  <c r="H11" i="23"/>
  <c r="L7" i="13"/>
  <c r="R7" s="1"/>
  <c r="J7"/>
  <c r="K7" s="1"/>
  <c r="M14"/>
  <c r="J14"/>
  <c r="K14" s="1"/>
  <c r="M10"/>
  <c r="J10"/>
  <c r="K10" s="1"/>
  <c r="Z18"/>
  <c r="P18"/>
  <c r="S18"/>
  <c r="N18"/>
  <c r="M26"/>
  <c r="K26"/>
  <c r="L26" s="1"/>
  <c r="O26"/>
  <c r="M29"/>
  <c r="O29" s="1"/>
  <c r="K29"/>
  <c r="L29" s="1"/>
  <c r="M36"/>
  <c r="K36"/>
  <c r="L36" s="1"/>
  <c r="M39"/>
  <c r="O39" s="1"/>
  <c r="K39"/>
  <c r="L39" s="1"/>
  <c r="M2"/>
  <c r="S2"/>
  <c r="Z2"/>
  <c r="T32"/>
  <c r="M20"/>
  <c r="P20"/>
  <c r="S20"/>
  <c r="Z20"/>
  <c r="R20"/>
  <c r="T20" s="1"/>
  <c r="U20" s="1"/>
  <c r="O33"/>
  <c r="M33"/>
  <c r="K33"/>
  <c r="L33" s="1"/>
  <c r="L4"/>
  <c r="P5"/>
  <c r="R6"/>
  <c r="S5"/>
  <c r="Z5"/>
  <c r="R9"/>
  <c r="L9"/>
  <c r="J21"/>
  <c r="K21" s="1"/>
  <c r="L21"/>
  <c r="R21"/>
  <c r="P22"/>
  <c r="S22"/>
  <c r="Z22"/>
  <c r="W22"/>
  <c r="X8"/>
  <c r="Y8"/>
  <c r="M30"/>
  <c r="K30"/>
  <c r="L30" s="1"/>
  <c r="M40"/>
  <c r="K40"/>
  <c r="L40" s="1"/>
  <c r="O40"/>
  <c r="R11"/>
  <c r="L6"/>
  <c r="T8"/>
  <c r="U8" s="1"/>
  <c r="K3" i="17"/>
  <c r="F3"/>
  <c r="J2" i="13"/>
  <c r="K2" s="1"/>
  <c r="P8"/>
  <c r="R13"/>
  <c r="T13" s="1"/>
  <c r="U13" s="1"/>
  <c r="R5"/>
  <c r="W15"/>
  <c r="H3" i="17"/>
  <c r="L11" i="13"/>
  <c r="L3"/>
  <c r="R3" s="1"/>
  <c r="R2"/>
  <c r="G3" i="23"/>
  <c r="D11"/>
  <c r="Z8" i="13"/>
  <c r="I3" i="23"/>
  <c r="E4" i="25"/>
  <c r="A5"/>
  <c r="E10" i="17" l="1"/>
  <c r="G10" i="23"/>
  <c r="E9"/>
  <c r="I10"/>
  <c r="I10" i="17"/>
  <c r="H10"/>
  <c r="H10" i="23"/>
  <c r="G10" i="17"/>
  <c r="C7" i="23"/>
  <c r="C7" i="17"/>
  <c r="K10" i="23"/>
  <c r="K10" i="17"/>
  <c r="U30" i="13"/>
  <c r="R30"/>
  <c r="P30"/>
  <c r="Y30"/>
  <c r="AB30"/>
  <c r="T30"/>
  <c r="N30"/>
  <c r="P6"/>
  <c r="S6"/>
  <c r="Z6"/>
  <c r="W6"/>
  <c r="N6"/>
  <c r="Q22"/>
  <c r="V22"/>
  <c r="U36"/>
  <c r="R36"/>
  <c r="T36"/>
  <c r="N36"/>
  <c r="P36"/>
  <c r="Y36"/>
  <c r="AB36"/>
  <c r="Q2"/>
  <c r="U35"/>
  <c r="N35"/>
  <c r="AB35"/>
  <c r="T35"/>
  <c r="R35"/>
  <c r="P35"/>
  <c r="Y35"/>
  <c r="Q8"/>
  <c r="V8"/>
  <c r="U40"/>
  <c r="R40"/>
  <c r="P40"/>
  <c r="Y40"/>
  <c r="AB40"/>
  <c r="T40"/>
  <c r="V40" s="1"/>
  <c r="W40" s="1"/>
  <c r="N40"/>
  <c r="U32"/>
  <c r="R32"/>
  <c r="AB32"/>
  <c r="N32"/>
  <c r="P32"/>
  <c r="Y32"/>
  <c r="A6" i="2"/>
  <c r="B5"/>
  <c r="C5" s="1"/>
  <c r="D5" s="1"/>
  <c r="D10" i="23"/>
  <c r="D10" i="17"/>
  <c r="AA8" i="13"/>
  <c r="O30"/>
  <c r="V32"/>
  <c r="W32" s="1"/>
  <c r="M7"/>
  <c r="U41"/>
  <c r="N41"/>
  <c r="AB41"/>
  <c r="T41"/>
  <c r="V41" s="1"/>
  <c r="W41" s="1"/>
  <c r="R41"/>
  <c r="P41"/>
  <c r="Y41"/>
  <c r="Q12"/>
  <c r="S16"/>
  <c r="Z16"/>
  <c r="P16"/>
  <c r="N16"/>
  <c r="W16"/>
  <c r="R16"/>
  <c r="X10"/>
  <c r="Y10"/>
  <c r="O28"/>
  <c r="Y15"/>
  <c r="AF15" s="1"/>
  <c r="X15"/>
  <c r="P4"/>
  <c r="S4"/>
  <c r="Z4"/>
  <c r="W4"/>
  <c r="N4"/>
  <c r="Q20"/>
  <c r="V20"/>
  <c r="U26"/>
  <c r="R26"/>
  <c r="T26"/>
  <c r="V26" s="1"/>
  <c r="W26" s="1"/>
  <c r="N26"/>
  <c r="P26"/>
  <c r="Y26"/>
  <c r="AB26"/>
  <c r="C9" i="23"/>
  <c r="C9" i="17"/>
  <c r="Y17" i="13"/>
  <c r="X17"/>
  <c r="F10" i="23"/>
  <c r="F10" i="17"/>
  <c r="W11" i="13"/>
  <c r="N11"/>
  <c r="Z11"/>
  <c r="M11"/>
  <c r="S11"/>
  <c r="P11"/>
  <c r="X22"/>
  <c r="Y22"/>
  <c r="N9"/>
  <c r="W9"/>
  <c r="S9"/>
  <c r="T9" s="1"/>
  <c r="U9" s="1"/>
  <c r="P9"/>
  <c r="Z9"/>
  <c r="M9"/>
  <c r="Q5"/>
  <c r="Y5"/>
  <c r="X5"/>
  <c r="U37"/>
  <c r="N37"/>
  <c r="Y37"/>
  <c r="AB37"/>
  <c r="R37"/>
  <c r="P37"/>
  <c r="X14"/>
  <c r="Y14"/>
  <c r="AA22"/>
  <c r="O36"/>
  <c r="M6"/>
  <c r="T5"/>
  <c r="U5" s="1"/>
  <c r="AA5" s="1"/>
  <c r="T29"/>
  <c r="M4"/>
  <c r="O32"/>
  <c r="Q17"/>
  <c r="V17"/>
  <c r="Y13"/>
  <c r="X13"/>
  <c r="U31"/>
  <c r="N31"/>
  <c r="AB31"/>
  <c r="T31"/>
  <c r="V31" s="1"/>
  <c r="W31" s="1"/>
  <c r="R31"/>
  <c r="P31"/>
  <c r="Y31"/>
  <c r="Q13"/>
  <c r="AA13" s="1"/>
  <c r="V13"/>
  <c r="U39"/>
  <c r="N39"/>
  <c r="T39"/>
  <c r="V39" s="1"/>
  <c r="W39" s="1"/>
  <c r="R39"/>
  <c r="P39"/>
  <c r="Y39"/>
  <c r="AB39"/>
  <c r="E5" i="25"/>
  <c r="A6"/>
  <c r="C5"/>
  <c r="D5"/>
  <c r="B5"/>
  <c r="W21" i="13"/>
  <c r="N21"/>
  <c r="P21"/>
  <c r="Z21"/>
  <c r="S21"/>
  <c r="T21" s="1"/>
  <c r="U21" s="1"/>
  <c r="U27"/>
  <c r="N27"/>
  <c r="Y27"/>
  <c r="AB27"/>
  <c r="R27"/>
  <c r="P27"/>
  <c r="T6"/>
  <c r="U6" s="1"/>
  <c r="AA20"/>
  <c r="T2"/>
  <c r="U2" s="1"/>
  <c r="R4"/>
  <c r="T4" s="1"/>
  <c r="U4" s="1"/>
  <c r="T18"/>
  <c r="U18" s="1"/>
  <c r="T12"/>
  <c r="U12" s="1"/>
  <c r="AA12" s="1"/>
  <c r="U38"/>
  <c r="V38" s="1"/>
  <c r="W38" s="1"/>
  <c r="R38"/>
  <c r="Y38"/>
  <c r="AB38"/>
  <c r="N38"/>
  <c r="P38"/>
  <c r="AA17"/>
  <c r="V27"/>
  <c r="W27" s="1"/>
  <c r="W3"/>
  <c r="N3"/>
  <c r="Z3"/>
  <c r="M3"/>
  <c r="S3"/>
  <c r="T3" s="1"/>
  <c r="U3" s="1"/>
  <c r="P3"/>
  <c r="U29"/>
  <c r="N29"/>
  <c r="R29"/>
  <c r="P29"/>
  <c r="Y29"/>
  <c r="AB29"/>
  <c r="U33"/>
  <c r="R33"/>
  <c r="P33"/>
  <c r="Y33"/>
  <c r="AB33"/>
  <c r="N33"/>
  <c r="Q18"/>
  <c r="V18"/>
  <c r="N7"/>
  <c r="W7"/>
  <c r="P7"/>
  <c r="Z7"/>
  <c r="S7"/>
  <c r="T7" s="1"/>
  <c r="U7" s="1"/>
  <c r="Y2"/>
  <c r="X2"/>
  <c r="U34"/>
  <c r="R34"/>
  <c r="Y34"/>
  <c r="AB34"/>
  <c r="N34"/>
  <c r="P34"/>
  <c r="Q10"/>
  <c r="AA10" s="1"/>
  <c r="V10"/>
  <c r="AA18"/>
  <c r="T11"/>
  <c r="U11" s="1"/>
  <c r="M21"/>
  <c r="AA2"/>
  <c r="V37"/>
  <c r="W37" s="1"/>
  <c r="O35"/>
  <c r="V34"/>
  <c r="W34" s="1"/>
  <c r="U28"/>
  <c r="V28" s="1"/>
  <c r="W28" s="1"/>
  <c r="R28"/>
  <c r="Y28"/>
  <c r="AB28"/>
  <c r="N28"/>
  <c r="P28"/>
  <c r="W19"/>
  <c r="N19"/>
  <c r="Z19"/>
  <c r="P19"/>
  <c r="M19"/>
  <c r="S19"/>
  <c r="T19" s="1"/>
  <c r="U19" s="1"/>
  <c r="Q14"/>
  <c r="V14"/>
  <c r="O38"/>
  <c r="T33"/>
  <c r="V33" s="1"/>
  <c r="W33" s="1"/>
  <c r="E12" i="23" l="1"/>
  <c r="E15" i="17"/>
  <c r="G13" i="23"/>
  <c r="E13" i="17"/>
  <c r="G9"/>
  <c r="G20" i="23"/>
  <c r="G12"/>
  <c r="G9"/>
  <c r="E9" i="17"/>
  <c r="H9"/>
  <c r="I9"/>
  <c r="I9" i="23"/>
  <c r="I15" i="17"/>
  <c r="I12" i="23"/>
  <c r="H15" i="17"/>
  <c r="H9" i="23"/>
  <c r="H12" i="17"/>
  <c r="B14" i="24"/>
  <c r="B15" s="1"/>
  <c r="B22" s="1"/>
  <c r="B24" s="1"/>
  <c r="AD14" i="13"/>
  <c r="AC14"/>
  <c r="AB14"/>
  <c r="AD10"/>
  <c r="AC10"/>
  <c r="AB10"/>
  <c r="X34"/>
  <c r="S34"/>
  <c r="Y3"/>
  <c r="X3"/>
  <c r="Y21"/>
  <c r="X21"/>
  <c r="Y7"/>
  <c r="X7"/>
  <c r="S33"/>
  <c r="X33"/>
  <c r="F9" i="23"/>
  <c r="F9" i="17"/>
  <c r="X4" i="13"/>
  <c r="Y4"/>
  <c r="AE15"/>
  <c r="AG15"/>
  <c r="AH15"/>
  <c r="S41"/>
  <c r="X41"/>
  <c r="AE8"/>
  <c r="K9" i="23"/>
  <c r="K9" i="17"/>
  <c r="V29" i="13"/>
  <c r="W29" s="1"/>
  <c r="AC29" s="1"/>
  <c r="S37"/>
  <c r="X37"/>
  <c r="X16"/>
  <c r="Y16"/>
  <c r="X40"/>
  <c r="S40"/>
  <c r="AB8"/>
  <c r="AF8" s="1"/>
  <c r="AC8"/>
  <c r="AG8" s="1"/>
  <c r="AD8"/>
  <c r="AH8" s="1"/>
  <c r="AF22"/>
  <c r="V2"/>
  <c r="Q21"/>
  <c r="V21"/>
  <c r="AG14"/>
  <c r="AF14"/>
  <c r="AH14"/>
  <c r="AE14"/>
  <c r="S39"/>
  <c r="X39"/>
  <c r="S31"/>
  <c r="AC31" s="1"/>
  <c r="X31"/>
  <c r="Q11"/>
  <c r="V11"/>
  <c r="C13" i="23"/>
  <c r="C13" i="17"/>
  <c r="AB22" i="13"/>
  <c r="AE22" s="1"/>
  <c r="AD22"/>
  <c r="AH22" s="1"/>
  <c r="AC22"/>
  <c r="AG22" s="1"/>
  <c r="S30"/>
  <c r="V5"/>
  <c r="T16"/>
  <c r="U16" s="1"/>
  <c r="AD20"/>
  <c r="AH20" s="1"/>
  <c r="AB20"/>
  <c r="AE20" s="1"/>
  <c r="AC20"/>
  <c r="AG20" s="1"/>
  <c r="X36"/>
  <c r="S36"/>
  <c r="AC27"/>
  <c r="V19"/>
  <c r="Q19"/>
  <c r="X28"/>
  <c r="S28"/>
  <c r="Q3"/>
  <c r="V3"/>
  <c r="S27"/>
  <c r="X27"/>
  <c r="Y9"/>
  <c r="X9"/>
  <c r="B6" i="2"/>
  <c r="C6" s="1"/>
  <c r="D6" s="1"/>
  <c r="A7"/>
  <c r="Q6" i="13"/>
  <c r="V6"/>
  <c r="AC33"/>
  <c r="V12"/>
  <c r="AC40"/>
  <c r="AC35"/>
  <c r="V36"/>
  <c r="W36" s="1"/>
  <c r="AC36" s="1"/>
  <c r="Y19"/>
  <c r="X19"/>
  <c r="V7"/>
  <c r="Q7"/>
  <c r="AF18"/>
  <c r="AH18"/>
  <c r="AG18"/>
  <c r="S29"/>
  <c r="X29"/>
  <c r="AE13"/>
  <c r="AB17"/>
  <c r="AF17" s="1"/>
  <c r="AD17"/>
  <c r="AH17" s="1"/>
  <c r="AC17"/>
  <c r="AG17" s="1"/>
  <c r="Y11"/>
  <c r="X11"/>
  <c r="X26"/>
  <c r="S26"/>
  <c r="AC26" s="1"/>
  <c r="Q4"/>
  <c r="V4"/>
  <c r="AA19"/>
  <c r="AC39"/>
  <c r="V35"/>
  <c r="W35" s="1"/>
  <c r="AC30"/>
  <c r="X38"/>
  <c r="S38"/>
  <c r="AC38" s="1"/>
  <c r="AG10"/>
  <c r="AF10"/>
  <c r="AH10"/>
  <c r="AE10"/>
  <c r="AD18"/>
  <c r="AB18"/>
  <c r="AE18" s="1"/>
  <c r="AC18"/>
  <c r="AB13"/>
  <c r="AF13" s="1"/>
  <c r="AD13"/>
  <c r="AH13" s="1"/>
  <c r="AC13"/>
  <c r="AG13" s="1"/>
  <c r="Q9"/>
  <c r="V9"/>
  <c r="K15" i="23"/>
  <c r="K15" i="17"/>
  <c r="S35" i="13"/>
  <c r="X35"/>
  <c r="AC28"/>
  <c r="AA14"/>
  <c r="AC41"/>
  <c r="AA6"/>
  <c r="V30"/>
  <c r="W30" s="1"/>
  <c r="E6" i="25"/>
  <c r="A7"/>
  <c r="B6"/>
  <c r="C6"/>
  <c r="D6" s="1"/>
  <c r="C12" i="23"/>
  <c r="C12" i="17"/>
  <c r="Q16" i="13"/>
  <c r="V16"/>
  <c r="D9" i="23"/>
  <c r="D9" i="17"/>
  <c r="X32" i="13"/>
  <c r="S32"/>
  <c r="X6"/>
  <c r="Y6"/>
  <c r="AC34"/>
  <c r="AA9"/>
  <c r="AA11"/>
  <c r="AA4"/>
  <c r="G15" i="23" l="1"/>
  <c r="E12" i="17"/>
  <c r="G13"/>
  <c r="E13" i="23"/>
  <c r="G12" i="17"/>
  <c r="E15" i="23"/>
  <c r="H12"/>
  <c r="I12" i="17"/>
  <c r="I13"/>
  <c r="I15" i="23"/>
  <c r="E19" i="17"/>
  <c r="I13" i="23"/>
  <c r="H13"/>
  <c r="H13" i="17"/>
  <c r="G15"/>
  <c r="F15"/>
  <c r="C15" i="23"/>
  <c r="C15" i="17"/>
  <c r="H15" i="23"/>
  <c r="F15"/>
  <c r="E20" i="17"/>
  <c r="I20" i="23"/>
  <c r="I20" i="17"/>
  <c r="H20" i="23"/>
  <c r="C20"/>
  <c r="C20" i="17"/>
  <c r="H20"/>
  <c r="G20"/>
  <c r="E20" i="23"/>
  <c r="AF32" i="13"/>
  <c r="AD32"/>
  <c r="AE32"/>
  <c r="D20" i="23"/>
  <c r="D20" i="17"/>
  <c r="AE35" i="13"/>
  <c r="AF35"/>
  <c r="AD35"/>
  <c r="AH32"/>
  <c r="AI32"/>
  <c r="AJ32"/>
  <c r="AG32"/>
  <c r="AE4"/>
  <c r="AC12"/>
  <c r="AG12" s="1"/>
  <c r="AB12"/>
  <c r="AD12"/>
  <c r="AH12" s="1"/>
  <c r="AG27"/>
  <c r="AB11"/>
  <c r="AC11"/>
  <c r="AD11"/>
  <c r="AG21"/>
  <c r="AI37"/>
  <c r="AJ33"/>
  <c r="AC4"/>
  <c r="AG4" s="1"/>
  <c r="AD4"/>
  <c r="AH4" s="1"/>
  <c r="AB4"/>
  <c r="AF4" s="1"/>
  <c r="AE27"/>
  <c r="AI27" s="1"/>
  <c r="AD27"/>
  <c r="AH27" s="1"/>
  <c r="AF27"/>
  <c r="AJ27" s="1"/>
  <c r="AF28"/>
  <c r="AD28"/>
  <c r="AE28"/>
  <c r="AC21"/>
  <c r="AD21"/>
  <c r="AH21" s="1"/>
  <c r="AB21"/>
  <c r="AF21" s="1"/>
  <c r="AE37"/>
  <c r="AD37"/>
  <c r="AG37" s="1"/>
  <c r="AF37"/>
  <c r="AJ37" s="1"/>
  <c r="K20" i="17"/>
  <c r="K20" i="23"/>
  <c r="F20"/>
  <c r="F20" i="17"/>
  <c r="AE33" i="13"/>
  <c r="AI33" s="1"/>
  <c r="AD33"/>
  <c r="AG33" s="1"/>
  <c r="AF33"/>
  <c r="X30"/>
  <c r="K16" i="17"/>
  <c r="K16" i="23"/>
  <c r="AE16" i="13"/>
  <c r="AG9"/>
  <c r="AH28"/>
  <c r="AI28"/>
  <c r="AJ28"/>
  <c r="AG28"/>
  <c r="F12" i="23"/>
  <c r="F12" i="17"/>
  <c r="AF34" i="13"/>
  <c r="AD34"/>
  <c r="AG34" s="1"/>
  <c r="AE34"/>
  <c r="AC37"/>
  <c r="B7" i="2"/>
  <c r="C7" s="1"/>
  <c r="D7" s="1"/>
  <c r="A8"/>
  <c r="AF36" i="13"/>
  <c r="AD36"/>
  <c r="AE36"/>
  <c r="I22" i="23"/>
  <c r="F13"/>
  <c r="F13" i="17"/>
  <c r="AH34" i="13"/>
  <c r="AI34"/>
  <c r="AJ34"/>
  <c r="AA7"/>
  <c r="AC32"/>
  <c r="AC16"/>
  <c r="AG16" s="1"/>
  <c r="AB16"/>
  <c r="AF16" s="1"/>
  <c r="AD16"/>
  <c r="AH16" s="1"/>
  <c r="AB9"/>
  <c r="AF9" s="1"/>
  <c r="AD9"/>
  <c r="AH9" s="1"/>
  <c r="AC9"/>
  <c r="E7" i="25"/>
  <c r="A8"/>
  <c r="D7"/>
  <c r="C7"/>
  <c r="B7"/>
  <c r="AE6" i="13"/>
  <c r="AF6"/>
  <c r="AH36"/>
  <c r="AI36"/>
  <c r="AJ36"/>
  <c r="AG36"/>
  <c r="AE39"/>
  <c r="AI39" s="1"/>
  <c r="AD39"/>
  <c r="AG39" s="1"/>
  <c r="AF39"/>
  <c r="AJ39" s="1"/>
  <c r="AE17"/>
  <c r="AA21"/>
  <c r="D15" i="23"/>
  <c r="D15" i="17"/>
  <c r="AC6" i="13"/>
  <c r="AG6" s="1"/>
  <c r="AD6"/>
  <c r="AH6" s="1"/>
  <c r="AB6"/>
  <c r="AD5"/>
  <c r="AH5" s="1"/>
  <c r="AB5"/>
  <c r="AC5"/>
  <c r="AG5" s="1"/>
  <c r="AJ31"/>
  <c r="AF40"/>
  <c r="AJ40" s="1"/>
  <c r="AD40"/>
  <c r="AE40"/>
  <c r="K13" i="23"/>
  <c r="K13" i="17"/>
  <c r="AE41" i="13"/>
  <c r="AI41" s="1"/>
  <c r="AF41"/>
  <c r="AJ41" s="1"/>
  <c r="AD41"/>
  <c r="AG41" s="1"/>
  <c r="AF20"/>
  <c r="D12" i="23"/>
  <c r="D12" i="17"/>
  <c r="AH29" i="13"/>
  <c r="AG29"/>
  <c r="D13" i="23"/>
  <c r="D13" i="17"/>
  <c r="AJ35" i="13"/>
  <c r="AH35"/>
  <c r="AI35"/>
  <c r="AG35"/>
  <c r="AF38"/>
  <c r="AJ38" s="1"/>
  <c r="AD38"/>
  <c r="AE38"/>
  <c r="AF26"/>
  <c r="AD26"/>
  <c r="AH26" s="1"/>
  <c r="AE26"/>
  <c r="AE29"/>
  <c r="AI29" s="1"/>
  <c r="AD29"/>
  <c r="AF29"/>
  <c r="AJ29" s="1"/>
  <c r="AF3"/>
  <c r="AE3"/>
  <c r="AE31"/>
  <c r="AI31" s="1"/>
  <c r="AF31"/>
  <c r="AD31"/>
  <c r="AG31" s="1"/>
  <c r="AH40"/>
  <c r="AI40"/>
  <c r="AG40"/>
  <c r="AA16"/>
  <c r="AA3"/>
  <c r="AH38"/>
  <c r="AI38"/>
  <c r="AG38"/>
  <c r="AI26"/>
  <c r="AJ26"/>
  <c r="AG26"/>
  <c r="AC7"/>
  <c r="AG7" s="1"/>
  <c r="AD7"/>
  <c r="AH7" s="1"/>
  <c r="AB7"/>
  <c r="AE7" s="1"/>
  <c r="AD3"/>
  <c r="AH3" s="1"/>
  <c r="AB3"/>
  <c r="AC3"/>
  <c r="AG3" s="1"/>
  <c r="AC19"/>
  <c r="AG19" s="1"/>
  <c r="AB19"/>
  <c r="AE19" s="1"/>
  <c r="AD19"/>
  <c r="AH19" s="1"/>
  <c r="AH11"/>
  <c r="AE11"/>
  <c r="AG11"/>
  <c r="AF11"/>
  <c r="AC2"/>
  <c r="AG2" s="1"/>
  <c r="AD2"/>
  <c r="AH2" s="1"/>
  <c r="AB2"/>
  <c r="K12" i="17"/>
  <c r="K12" i="23"/>
  <c r="H19" l="1"/>
  <c r="I19"/>
  <c r="K19" i="17"/>
  <c r="G19" i="23"/>
  <c r="C19"/>
  <c r="E19"/>
  <c r="H19" i="17"/>
  <c r="K19" i="23"/>
  <c r="I19" i="17"/>
  <c r="F19"/>
  <c r="F19" i="23"/>
  <c r="G19" i="17"/>
  <c r="C19"/>
  <c r="E22"/>
  <c r="E22" i="23"/>
  <c r="I22" i="17"/>
  <c r="H22"/>
  <c r="H22" i="23"/>
  <c r="D22"/>
  <c r="D22" i="17"/>
  <c r="D19" i="23"/>
  <c r="D19" i="17"/>
  <c r="F22" i="23"/>
  <c r="F22" i="17"/>
  <c r="G22" i="23"/>
  <c r="AH37" i="13"/>
  <c r="AF19"/>
  <c r="AF7"/>
  <c r="AE5"/>
  <c r="AF5"/>
  <c r="AF30"/>
  <c r="AJ30" s="1"/>
  <c r="AD30"/>
  <c r="AE30"/>
  <c r="AI30" s="1"/>
  <c r="G22" i="17"/>
  <c r="K17"/>
  <c r="K17" i="23"/>
  <c r="B8" i="2"/>
  <c r="C8" s="1"/>
  <c r="D8" s="1"/>
  <c r="A9"/>
  <c r="K22" i="23"/>
  <c r="K22" i="17"/>
  <c r="E8" i="25"/>
  <c r="A9"/>
  <c r="B8"/>
  <c r="C8"/>
  <c r="D8" s="1"/>
  <c r="AF12" i="13"/>
  <c r="AE12"/>
  <c r="AH31"/>
  <c r="AE9"/>
  <c r="AH33"/>
  <c r="AE21"/>
  <c r="AF2"/>
  <c r="AE2"/>
  <c r="AH41"/>
  <c r="AH39"/>
  <c r="C22" i="23"/>
  <c r="C22" i="17"/>
  <c r="AH30" i="13" l="1"/>
  <c r="AG30"/>
  <c r="E9" i="25"/>
  <c r="A10"/>
  <c r="D9"/>
  <c r="B9"/>
  <c r="C9"/>
  <c r="A10" i="2"/>
  <c r="B9"/>
  <c r="C9" s="1"/>
  <c r="D9" s="1"/>
  <c r="G28" i="17" l="1"/>
  <c r="F28" i="23"/>
  <c r="F28" i="17"/>
  <c r="H28"/>
  <c r="H28" i="23"/>
  <c r="E28" i="17"/>
  <c r="C28" i="23"/>
  <c r="C28" i="17"/>
  <c r="K28"/>
  <c r="K28" i="23"/>
  <c r="E10" i="25"/>
  <c r="A11"/>
  <c r="B10"/>
  <c r="C10"/>
  <c r="D10" s="1"/>
  <c r="B10" i="2"/>
  <c r="C10" s="1"/>
  <c r="D10" s="1"/>
  <c r="A11"/>
  <c r="D28" i="23"/>
  <c r="D28" i="17"/>
  <c r="G28" i="23" l="1"/>
  <c r="E28"/>
  <c r="A12" i="2"/>
  <c r="B11"/>
  <c r="C11" s="1"/>
  <c r="D11" s="1"/>
  <c r="E11" i="25"/>
  <c r="A12"/>
  <c r="C11"/>
  <c r="D11"/>
  <c r="B11"/>
  <c r="I28" i="17" l="1"/>
  <c r="I28" i="23"/>
  <c r="A13" i="2"/>
  <c r="B12"/>
  <c r="C12" s="1"/>
  <c r="D12" s="1"/>
  <c r="E12" i="25"/>
  <c r="A13"/>
  <c r="B12"/>
  <c r="D12"/>
  <c r="C12"/>
  <c r="B13" i="2" l="1"/>
  <c r="C13" s="1"/>
  <c r="D13" s="1"/>
  <c r="A14"/>
  <c r="E13" i="25"/>
  <c r="A14"/>
  <c r="C13"/>
  <c r="D13" s="1"/>
  <c r="B13"/>
  <c r="E14" l="1"/>
  <c r="A15"/>
  <c r="B14"/>
  <c r="D14"/>
  <c r="C14"/>
  <c r="B14" i="2"/>
  <c r="C14" s="1"/>
  <c r="A15"/>
  <c r="E15" i="25" l="1"/>
  <c r="A16"/>
  <c r="D15"/>
  <c r="C15"/>
  <c r="B15"/>
  <c r="B15" i="2"/>
  <c r="C15" s="1"/>
  <c r="D15" s="1"/>
  <c r="A16"/>
  <c r="I14"/>
  <c r="E14"/>
  <c r="D14"/>
  <c r="G14" s="1"/>
  <c r="A17" l="1"/>
  <c r="B16"/>
  <c r="C16" s="1"/>
  <c r="D16" s="1"/>
  <c r="E16" i="25"/>
  <c r="A17"/>
  <c r="B16"/>
  <c r="C16"/>
  <c r="D16" s="1"/>
  <c r="E17" l="1"/>
  <c r="A18"/>
  <c r="C17"/>
  <c r="B17"/>
  <c r="D17" s="1"/>
  <c r="B17" i="2"/>
  <c r="C17" s="1"/>
  <c r="D17" s="1"/>
  <c r="A18"/>
  <c r="E18" i="25" l="1"/>
  <c r="A19"/>
  <c r="B18"/>
  <c r="C18"/>
  <c r="D18"/>
  <c r="A19" i="2"/>
  <c r="B18"/>
  <c r="E18" l="1"/>
  <c r="C18"/>
  <c r="D18" s="1"/>
  <c r="G18" s="1"/>
  <c r="E19" i="25"/>
  <c r="A20"/>
  <c r="B19"/>
  <c r="D19" s="1"/>
  <c r="C19"/>
  <c r="A20" i="2"/>
  <c r="B19"/>
  <c r="C19" s="1"/>
  <c r="D19" s="1"/>
  <c r="B20" l="1"/>
  <c r="C20" s="1"/>
  <c r="D20" s="1"/>
  <c r="A21"/>
  <c r="E20" i="25"/>
  <c r="A21"/>
  <c r="B20"/>
  <c r="D20"/>
  <c r="C20"/>
  <c r="A22" i="2" l="1"/>
  <c r="B21"/>
  <c r="C21" s="1"/>
  <c r="D21" s="1"/>
  <c r="E21" i="25"/>
  <c r="A22"/>
  <c r="C21"/>
  <c r="D21" s="1"/>
  <c r="B21"/>
  <c r="A23" i="2" l="1"/>
  <c r="B22"/>
  <c r="C22" s="1"/>
  <c r="D22" s="1"/>
  <c r="E22" i="25"/>
  <c r="A23"/>
  <c r="B22"/>
  <c r="C22"/>
  <c r="D22"/>
  <c r="E23" l="1"/>
  <c r="A24"/>
  <c r="D23"/>
  <c r="C23"/>
  <c r="B23"/>
  <c r="B23" i="2"/>
  <c r="C23" s="1"/>
  <c r="D23" s="1"/>
  <c r="A24"/>
  <c r="E24" i="25" l="1"/>
  <c r="A25"/>
  <c r="B24"/>
  <c r="C24"/>
  <c r="D24" s="1"/>
  <c r="B24" i="2"/>
  <c r="C24" s="1"/>
  <c r="D24" s="1"/>
  <c r="A25"/>
  <c r="B25" l="1"/>
  <c r="C25" s="1"/>
  <c r="D25" s="1"/>
  <c r="A26"/>
  <c r="E25" i="25"/>
  <c r="A26"/>
  <c r="D25"/>
  <c r="C25"/>
  <c r="B25"/>
  <c r="E26" l="1"/>
  <c r="A27"/>
  <c r="B26"/>
  <c r="D26" s="1"/>
  <c r="C26"/>
  <c r="A27" i="2"/>
  <c r="B26"/>
  <c r="C26" s="1"/>
  <c r="D26" s="1"/>
  <c r="E27" i="25" l="1"/>
  <c r="A28"/>
  <c r="C27"/>
  <c r="D27" s="1"/>
  <c r="B27"/>
  <c r="B27" i="2"/>
  <c r="C27" s="1"/>
  <c r="D27" s="1"/>
  <c r="A28"/>
  <c r="B28" s="1"/>
  <c r="C28" s="1"/>
  <c r="D28" s="1"/>
  <c r="E28" i="25" l="1"/>
  <c r="A29"/>
  <c r="B28"/>
  <c r="C28"/>
  <c r="D28" s="1"/>
  <c r="E29" l="1"/>
  <c r="A30"/>
  <c r="C29"/>
  <c r="D29" s="1"/>
  <c r="B29"/>
  <c r="E30" l="1"/>
  <c r="A31"/>
  <c r="D30"/>
  <c r="B30"/>
  <c r="C30"/>
  <c r="E31" l="1"/>
  <c r="A32"/>
  <c r="C31"/>
  <c r="B31"/>
  <c r="D31" s="1"/>
  <c r="E32" l="1"/>
  <c r="A33"/>
  <c r="B32"/>
  <c r="C32"/>
  <c r="D32"/>
  <c r="E33" l="1"/>
  <c r="A34"/>
  <c r="B33"/>
  <c r="C33"/>
  <c r="D33" s="1"/>
  <c r="E34" l="1"/>
  <c r="A35"/>
  <c r="B34"/>
  <c r="C34"/>
  <c r="D34" s="1"/>
  <c r="E35" l="1"/>
  <c r="A36"/>
  <c r="B35"/>
  <c r="C35"/>
  <c r="D35" s="1"/>
  <c r="E36" l="1"/>
  <c r="A37"/>
  <c r="C36"/>
  <c r="B36"/>
  <c r="D36"/>
  <c r="E37" l="1"/>
  <c r="A38"/>
  <c r="C37"/>
  <c r="D37" s="1"/>
  <c r="B37"/>
  <c r="E38" l="1"/>
  <c r="A39"/>
  <c r="B38"/>
  <c r="C38"/>
  <c r="D38" s="1"/>
  <c r="E39" l="1"/>
  <c r="A40"/>
  <c r="B39"/>
  <c r="C39"/>
  <c r="D39" s="1"/>
  <c r="E40" l="1"/>
  <c r="A41"/>
  <c r="D40"/>
  <c r="C40"/>
  <c r="B40"/>
  <c r="E41" l="1"/>
  <c r="A42"/>
  <c r="B41"/>
  <c r="D41" s="1"/>
  <c r="C41"/>
  <c r="E42" l="1"/>
  <c r="A43"/>
  <c r="B42"/>
  <c r="D42" s="1"/>
  <c r="C42"/>
  <c r="E43" l="1"/>
  <c r="A44"/>
  <c r="B43"/>
  <c r="C43"/>
  <c r="D43" s="1"/>
  <c r="E44" l="1"/>
  <c r="A45"/>
  <c r="B44"/>
  <c r="C44"/>
  <c r="D44" s="1"/>
  <c r="E45" l="1"/>
  <c r="A46"/>
  <c r="C45"/>
  <c r="D45" s="1"/>
  <c r="B45"/>
  <c r="E46" l="1"/>
  <c r="A47"/>
  <c r="B46"/>
  <c r="D46" s="1"/>
  <c r="C46"/>
  <c r="E47" l="1"/>
  <c r="A48"/>
  <c r="D47"/>
  <c r="B47"/>
  <c r="C47"/>
  <c r="E48" l="1"/>
  <c r="A49"/>
  <c r="B48"/>
  <c r="C48"/>
  <c r="D48" s="1"/>
  <c r="E49" l="1"/>
  <c r="A50"/>
  <c r="D49"/>
  <c r="B49"/>
  <c r="C49"/>
  <c r="E50" l="1"/>
  <c r="A51"/>
  <c r="B50"/>
  <c r="C50"/>
  <c r="D50" s="1"/>
  <c r="E51" l="1"/>
  <c r="A52"/>
  <c r="D51"/>
  <c r="B51"/>
  <c r="C51"/>
  <c r="E52" l="1"/>
  <c r="A53"/>
  <c r="C52"/>
  <c r="D52" s="1"/>
  <c r="B52"/>
  <c r="E53" l="1"/>
  <c r="A54"/>
  <c r="C53"/>
  <c r="D53" s="1"/>
  <c r="B53"/>
  <c r="E54" l="1"/>
  <c r="A55"/>
  <c r="D54"/>
  <c r="B54"/>
  <c r="C54"/>
  <c r="E55" l="1"/>
  <c r="A56"/>
  <c r="B55"/>
  <c r="C55"/>
  <c r="D55" s="1"/>
  <c r="E56" l="1"/>
  <c r="A57"/>
  <c r="D56"/>
  <c r="C56"/>
  <c r="B56"/>
  <c r="E57" l="1"/>
  <c r="A58"/>
  <c r="D57"/>
  <c r="C57"/>
  <c r="B57"/>
  <c r="E58" l="1"/>
  <c r="A59"/>
  <c r="B58"/>
  <c r="C58"/>
  <c r="D58" s="1"/>
  <c r="E59" l="1"/>
  <c r="A60"/>
  <c r="D59"/>
  <c r="C59"/>
  <c r="B59"/>
  <c r="E60" l="1"/>
  <c r="A61"/>
  <c r="B60"/>
  <c r="C60"/>
  <c r="D60" s="1"/>
  <c r="E61" l="1"/>
  <c r="A62"/>
  <c r="C61"/>
  <c r="D61"/>
  <c r="B61"/>
  <c r="E62" l="1"/>
  <c r="A63"/>
  <c r="D62"/>
  <c r="C62"/>
  <c r="B62"/>
  <c r="U118" i="1" l="1"/>
  <c r="E63" i="25"/>
  <c r="A64"/>
  <c r="B63"/>
  <c r="C63"/>
  <c r="D63" s="1"/>
  <c r="E64" l="1"/>
  <c r="A65"/>
  <c r="B64"/>
  <c r="C64"/>
  <c r="D64" s="1"/>
  <c r="E65" l="1"/>
  <c r="A66"/>
  <c r="C65"/>
  <c r="D65" s="1"/>
  <c r="B65"/>
  <c r="E66" l="1"/>
  <c r="A67"/>
  <c r="B66"/>
  <c r="D66"/>
  <c r="C66"/>
  <c r="E67" l="1"/>
  <c r="A68"/>
  <c r="D67"/>
  <c r="B67"/>
  <c r="C67"/>
  <c r="E68" l="1"/>
  <c r="A69"/>
  <c r="C68"/>
  <c r="D68" s="1"/>
  <c r="B68"/>
  <c r="E69" l="1"/>
  <c r="A70"/>
  <c r="C69"/>
  <c r="D69" s="1"/>
  <c r="B69"/>
  <c r="E70" l="1"/>
  <c r="A71"/>
  <c r="D70"/>
  <c r="B70"/>
  <c r="C70"/>
  <c r="E71" l="1"/>
  <c r="A72"/>
  <c r="D71"/>
  <c r="C71"/>
  <c r="B71"/>
  <c r="E72" l="1"/>
  <c r="A73"/>
  <c r="C72"/>
  <c r="D72" s="1"/>
  <c r="B72"/>
  <c r="E73" l="1"/>
  <c r="A74"/>
  <c r="C73"/>
  <c r="D73" s="1"/>
  <c r="B73"/>
  <c r="E74" l="1"/>
  <c r="A75"/>
  <c r="B74"/>
  <c r="C74"/>
  <c r="D74" s="1"/>
  <c r="E75" l="1"/>
  <c r="A76"/>
  <c r="C75"/>
  <c r="D75" s="1"/>
  <c r="B75"/>
  <c r="E76" l="1"/>
  <c r="A77"/>
  <c r="B76"/>
  <c r="C76"/>
  <c r="D76" s="1"/>
  <c r="E77" l="1"/>
  <c r="A78"/>
  <c r="C77"/>
  <c r="D77" s="1"/>
  <c r="B77"/>
  <c r="E78" l="1"/>
  <c r="A79"/>
  <c r="C78"/>
  <c r="D78" s="1"/>
  <c r="B78"/>
  <c r="E79" l="1"/>
  <c r="A80"/>
  <c r="D79"/>
  <c r="B79"/>
  <c r="C79"/>
  <c r="E80" l="1"/>
  <c r="A81"/>
  <c r="B80"/>
  <c r="D80" s="1"/>
  <c r="C80"/>
  <c r="E81" l="1"/>
  <c r="A82"/>
  <c r="C81"/>
  <c r="D81" s="1"/>
  <c r="B81"/>
  <c r="E82" l="1"/>
  <c r="A83"/>
  <c r="B82"/>
  <c r="D82"/>
  <c r="C82"/>
  <c r="E83" l="1"/>
  <c r="A84"/>
  <c r="B83"/>
  <c r="D83" s="1"/>
  <c r="C83"/>
  <c r="E84" l="1"/>
  <c r="A85"/>
  <c r="C84"/>
  <c r="D84"/>
  <c r="B84"/>
  <c r="E85" l="1"/>
  <c r="A86"/>
  <c r="C85"/>
  <c r="D85" s="1"/>
  <c r="B85"/>
  <c r="E86" l="1"/>
  <c r="A87"/>
  <c r="B86"/>
  <c r="D86"/>
  <c r="C86"/>
  <c r="E87" l="1"/>
  <c r="A88"/>
  <c r="D87"/>
  <c r="C87"/>
  <c r="B87"/>
  <c r="E88" l="1"/>
  <c r="A89"/>
  <c r="B88"/>
  <c r="D88" s="1"/>
  <c r="C88"/>
  <c r="E89" l="1"/>
  <c r="A90"/>
  <c r="B89"/>
  <c r="C89"/>
  <c r="D89" s="1"/>
  <c r="E90" l="1"/>
  <c r="A91"/>
  <c r="B90"/>
  <c r="C90"/>
  <c r="D90" s="1"/>
  <c r="E91" l="1"/>
  <c r="A92"/>
  <c r="D91"/>
  <c r="B91"/>
  <c r="C91"/>
  <c r="E92" l="1"/>
  <c r="A93"/>
  <c r="B92"/>
  <c r="D92"/>
  <c r="C92"/>
  <c r="E93" l="1"/>
  <c r="A94"/>
  <c r="C93"/>
  <c r="D93" s="1"/>
  <c r="B93"/>
  <c r="E94" l="1"/>
  <c r="A95"/>
  <c r="D94"/>
  <c r="B94"/>
  <c r="C94"/>
  <c r="E95" l="1"/>
  <c r="A96"/>
  <c r="D95"/>
  <c r="B95"/>
  <c r="C95"/>
  <c r="E96" l="1"/>
  <c r="A97"/>
  <c r="B96"/>
  <c r="D96"/>
  <c r="C96"/>
  <c r="E97" l="1"/>
  <c r="A98"/>
  <c r="C97"/>
  <c r="D97" s="1"/>
  <c r="B97"/>
  <c r="E98" l="1"/>
  <c r="A99"/>
  <c r="B98"/>
  <c r="D98" s="1"/>
  <c r="C98"/>
  <c r="E99" l="1"/>
  <c r="A100"/>
  <c r="B99"/>
  <c r="D99" s="1"/>
  <c r="C99"/>
  <c r="E100" l="1"/>
  <c r="A101"/>
  <c r="D100"/>
  <c r="B100"/>
  <c r="C100"/>
  <c r="E101" l="1"/>
  <c r="A102"/>
  <c r="C101"/>
  <c r="D101" s="1"/>
  <c r="B101"/>
  <c r="E102" l="1"/>
  <c r="A103"/>
  <c r="B102"/>
  <c r="D102"/>
  <c r="C102"/>
  <c r="E103" l="1"/>
  <c r="A104"/>
  <c r="D103"/>
  <c r="B103"/>
  <c r="C103"/>
  <c r="E104" l="1"/>
  <c r="A105"/>
  <c r="D104"/>
  <c r="B104"/>
  <c r="C104"/>
  <c r="E105" l="1"/>
  <c r="A106"/>
  <c r="B105"/>
  <c r="C105"/>
  <c r="D105" s="1"/>
  <c r="E106" l="1"/>
  <c r="A107"/>
  <c r="D106"/>
  <c r="B106"/>
  <c r="C106"/>
  <c r="E107" l="1"/>
  <c r="A108"/>
  <c r="B107"/>
  <c r="D107"/>
  <c r="C107"/>
  <c r="E108" l="1"/>
  <c r="A109"/>
  <c r="C108"/>
  <c r="D108"/>
  <c r="B108"/>
  <c r="E109" l="1"/>
  <c r="A110"/>
  <c r="D109"/>
  <c r="C109"/>
  <c r="B109"/>
  <c r="E110" l="1"/>
  <c r="A111"/>
  <c r="C110"/>
  <c r="D110" s="1"/>
  <c r="B110"/>
  <c r="E111" l="1"/>
  <c r="A112"/>
  <c r="D111"/>
  <c r="B111"/>
  <c r="C111"/>
  <c r="E112" l="1"/>
  <c r="A113"/>
  <c r="D112"/>
  <c r="C112"/>
  <c r="B112"/>
  <c r="E113" l="1"/>
  <c r="A114"/>
  <c r="B113"/>
  <c r="D113"/>
  <c r="C113"/>
  <c r="E114" l="1"/>
  <c r="A115"/>
  <c r="D114"/>
  <c r="B114"/>
  <c r="C114"/>
  <c r="E115" l="1"/>
  <c r="A116"/>
  <c r="B115"/>
  <c r="D115" s="1"/>
  <c r="C115"/>
  <c r="E116" l="1"/>
  <c r="A117"/>
  <c r="C116"/>
  <c r="D116" s="1"/>
  <c r="B116"/>
  <c r="E117" l="1"/>
  <c r="A118"/>
  <c r="D117"/>
  <c r="B117"/>
  <c r="C117"/>
  <c r="E118" l="1"/>
  <c r="A119"/>
  <c r="D118"/>
  <c r="C118"/>
  <c r="B118"/>
  <c r="E119" l="1"/>
  <c r="A120"/>
  <c r="B119"/>
  <c r="C119"/>
  <c r="D119" s="1"/>
  <c r="E120" l="1"/>
  <c r="A121"/>
  <c r="D120"/>
  <c r="B120"/>
  <c r="C120"/>
  <c r="E121" l="1"/>
  <c r="A122"/>
  <c r="B121"/>
  <c r="D121" s="1"/>
  <c r="C121"/>
  <c r="E122" l="1"/>
  <c r="A123"/>
  <c r="D122"/>
  <c r="B122"/>
  <c r="C122"/>
  <c r="E123" l="1"/>
  <c r="A124"/>
  <c r="B123"/>
  <c r="C123"/>
  <c r="D123" s="1"/>
  <c r="E124" l="1"/>
  <c r="A125"/>
  <c r="C124"/>
  <c r="D124" s="1"/>
  <c r="B124"/>
  <c r="E125" l="1"/>
  <c r="A126"/>
  <c r="D125"/>
  <c r="B125"/>
  <c r="C125"/>
  <c r="E126" l="1"/>
  <c r="A127"/>
  <c r="D126"/>
  <c r="C126"/>
  <c r="B126"/>
  <c r="E127" l="1"/>
  <c r="A128"/>
  <c r="C127"/>
  <c r="D127" s="1"/>
  <c r="B127"/>
  <c r="E128" l="1"/>
  <c r="A129"/>
  <c r="D128"/>
  <c r="B128"/>
  <c r="C128"/>
  <c r="E129" l="1"/>
  <c r="A130"/>
  <c r="B129"/>
  <c r="D129" s="1"/>
  <c r="C129"/>
  <c r="E130" l="1"/>
  <c r="A131"/>
  <c r="C130"/>
  <c r="D130" s="1"/>
  <c r="B130"/>
  <c r="E131" l="1"/>
  <c r="A132"/>
  <c r="B131"/>
  <c r="D131" s="1"/>
  <c r="C131"/>
  <c r="E132" l="1"/>
  <c r="A133"/>
  <c r="C132"/>
  <c r="D132" s="1"/>
  <c r="B132"/>
  <c r="E133" l="1"/>
  <c r="A134"/>
  <c r="B133"/>
  <c r="C133"/>
  <c r="D133" s="1"/>
  <c r="E134" l="1"/>
  <c r="A135"/>
  <c r="C134"/>
  <c r="D134" s="1"/>
  <c r="B134"/>
  <c r="E135" l="1"/>
  <c r="A136"/>
  <c r="D135"/>
  <c r="B135"/>
  <c r="C135"/>
  <c r="E136" l="1"/>
  <c r="A137"/>
  <c r="B136"/>
  <c r="D136" s="1"/>
  <c r="C136"/>
  <c r="E137" l="1"/>
  <c r="A138"/>
  <c r="B137"/>
  <c r="C137"/>
  <c r="D137" s="1"/>
  <c r="E138" l="1"/>
  <c r="A139"/>
  <c r="D138"/>
  <c r="B138"/>
  <c r="C138"/>
  <c r="E139" l="1"/>
  <c r="A140"/>
  <c r="B139"/>
  <c r="D139"/>
  <c r="C139"/>
  <c r="E140" l="1"/>
  <c r="A141"/>
  <c r="C140"/>
  <c r="D140" s="1"/>
  <c r="B140"/>
  <c r="E141" l="1"/>
  <c r="A142"/>
  <c r="D141"/>
  <c r="C141"/>
  <c r="B141"/>
  <c r="E142" l="1"/>
  <c r="A143"/>
  <c r="D142"/>
  <c r="C142"/>
  <c r="B142"/>
  <c r="E143" l="1"/>
  <c r="A144"/>
  <c r="D143"/>
  <c r="B143"/>
  <c r="C143"/>
  <c r="E144" l="1"/>
  <c r="A145"/>
  <c r="D144"/>
  <c r="C144"/>
  <c r="B144"/>
  <c r="E145" l="1"/>
  <c r="A146"/>
  <c r="B145"/>
  <c r="D145" s="1"/>
  <c r="C145"/>
  <c r="E146" l="1"/>
  <c r="A147"/>
  <c r="D146"/>
  <c r="B146"/>
  <c r="C146"/>
  <c r="E147" l="1"/>
  <c r="A148"/>
  <c r="B147"/>
  <c r="D147" s="1"/>
  <c r="C147"/>
  <c r="E148" l="1"/>
  <c r="A149"/>
  <c r="C148"/>
  <c r="D148" s="1"/>
  <c r="B148"/>
  <c r="E149" l="1"/>
  <c r="A150"/>
  <c r="D149"/>
  <c r="B149"/>
  <c r="C149"/>
  <c r="E150" l="1"/>
  <c r="A151"/>
  <c r="D150"/>
  <c r="C150"/>
  <c r="B150"/>
  <c r="E151" l="1"/>
  <c r="A152"/>
  <c r="B151"/>
  <c r="C151"/>
  <c r="D151" s="1"/>
  <c r="E152" l="1"/>
  <c r="A153"/>
  <c r="B152"/>
  <c r="D152" s="1"/>
  <c r="C152"/>
  <c r="E153" l="1"/>
  <c r="A154"/>
  <c r="B153"/>
  <c r="D153" s="1"/>
  <c r="C153"/>
  <c r="E154" l="1"/>
  <c r="A155"/>
  <c r="D154"/>
  <c r="B154"/>
  <c r="C154"/>
  <c r="E155" l="1"/>
  <c r="A156"/>
  <c r="B155"/>
  <c r="C155"/>
  <c r="D155" s="1"/>
  <c r="E156" l="1"/>
  <c r="A157"/>
  <c r="C156"/>
  <c r="D156"/>
  <c r="B156"/>
  <c r="E157" l="1"/>
  <c r="A158"/>
  <c r="D157"/>
  <c r="B157"/>
  <c r="C157"/>
  <c r="E158" l="1"/>
  <c r="A159"/>
  <c r="D158"/>
  <c r="C158"/>
  <c r="B158"/>
  <c r="E159" l="1"/>
  <c r="A160"/>
  <c r="D159"/>
  <c r="C159"/>
  <c r="B159"/>
  <c r="E160" l="1"/>
  <c r="A161"/>
  <c r="D160"/>
  <c r="B160"/>
  <c r="C160"/>
  <c r="E161" l="1"/>
  <c r="A162"/>
  <c r="B161"/>
  <c r="D161" s="1"/>
  <c r="C161"/>
  <c r="E162" l="1"/>
  <c r="A163"/>
  <c r="C162"/>
  <c r="D162" s="1"/>
  <c r="B162"/>
  <c r="E163" l="1"/>
  <c r="A164"/>
  <c r="B163"/>
  <c r="D163"/>
  <c r="C163"/>
  <c r="E164" l="1"/>
  <c r="A165"/>
  <c r="C164"/>
  <c r="D164"/>
  <c r="B164"/>
  <c r="E165" l="1"/>
  <c r="A166"/>
  <c r="B165"/>
  <c r="C165"/>
  <c r="D165" s="1"/>
  <c r="E166" l="1"/>
  <c r="A167"/>
  <c r="D166"/>
  <c r="C166"/>
  <c r="B166"/>
  <c r="E167" l="1"/>
  <c r="A168"/>
  <c r="B167"/>
  <c r="D167" s="1"/>
  <c r="C167"/>
  <c r="E168" l="1"/>
  <c r="A169"/>
  <c r="D168"/>
  <c r="B168"/>
  <c r="C168"/>
  <c r="E169" l="1"/>
  <c r="A170"/>
  <c r="B169"/>
  <c r="C169"/>
  <c r="D169" s="1"/>
  <c r="E170" l="1"/>
  <c r="A171"/>
  <c r="D170"/>
  <c r="B170"/>
  <c r="C170"/>
  <c r="E171" l="1"/>
  <c r="A172"/>
  <c r="B171"/>
  <c r="D171" s="1"/>
  <c r="C171"/>
  <c r="E172" l="1"/>
  <c r="A173"/>
  <c r="C172"/>
  <c r="D172"/>
  <c r="B172"/>
  <c r="E173" l="1"/>
  <c r="A174"/>
  <c r="D173"/>
  <c r="C173"/>
  <c r="B173"/>
  <c r="E174" l="1"/>
  <c r="A175"/>
  <c r="C174"/>
  <c r="D174" s="1"/>
  <c r="B174"/>
  <c r="E175" l="1"/>
  <c r="A176"/>
  <c r="B175"/>
  <c r="D175" s="1"/>
  <c r="C175"/>
  <c r="E176" l="1"/>
  <c r="A177"/>
  <c r="C176"/>
  <c r="D176" s="1"/>
  <c r="B176"/>
  <c r="E177" l="1"/>
  <c r="A178"/>
  <c r="B177"/>
  <c r="D177" s="1"/>
  <c r="C177"/>
  <c r="E178" l="1"/>
  <c r="A179"/>
  <c r="D178"/>
  <c r="B178"/>
  <c r="C178"/>
  <c r="E179" l="1"/>
  <c r="A180"/>
  <c r="B179"/>
  <c r="D179"/>
  <c r="C179"/>
  <c r="E180" l="1"/>
  <c r="A181"/>
  <c r="C180"/>
  <c r="D180" s="1"/>
  <c r="B180"/>
  <c r="E181" l="1"/>
  <c r="A182"/>
  <c r="D181"/>
  <c r="B181"/>
  <c r="C181"/>
  <c r="E182" l="1"/>
  <c r="A183"/>
  <c r="C182"/>
  <c r="D182" s="1"/>
  <c r="B182"/>
  <c r="E183" l="1"/>
  <c r="A184"/>
  <c r="B183"/>
  <c r="C183"/>
  <c r="D183" s="1"/>
  <c r="E184" l="1"/>
  <c r="A185"/>
  <c r="D184"/>
  <c r="B184"/>
  <c r="C184"/>
  <c r="E185" l="1"/>
  <c r="A186"/>
  <c r="B185"/>
  <c r="D185" s="1"/>
  <c r="C185"/>
  <c r="E186" l="1"/>
  <c r="A187"/>
  <c r="D186"/>
  <c r="B186"/>
  <c r="C186"/>
  <c r="E187" l="1"/>
  <c r="A188"/>
  <c r="B187"/>
  <c r="C187"/>
  <c r="D187" s="1"/>
  <c r="E188" l="1"/>
  <c r="A189"/>
  <c r="C188"/>
  <c r="D188" s="1"/>
  <c r="B188"/>
  <c r="E189" l="1"/>
  <c r="A190"/>
  <c r="D189"/>
  <c r="B189"/>
  <c r="C189"/>
  <c r="E190" l="1"/>
  <c r="A191"/>
  <c r="D190"/>
  <c r="C190"/>
  <c r="B190"/>
  <c r="E191" l="1"/>
  <c r="A192"/>
  <c r="D191"/>
  <c r="C191"/>
  <c r="B191"/>
  <c r="E192" l="1"/>
  <c r="A193"/>
  <c r="D192"/>
  <c r="B192"/>
  <c r="C192"/>
  <c r="E193" l="1"/>
  <c r="A194"/>
  <c r="B193"/>
  <c r="D193" s="1"/>
  <c r="C193"/>
  <c r="E194" l="1"/>
  <c r="A195"/>
  <c r="C194"/>
  <c r="D194" s="1"/>
  <c r="B194"/>
  <c r="E195" l="1"/>
  <c r="A196"/>
  <c r="B195"/>
  <c r="D195"/>
  <c r="C195"/>
  <c r="E196" l="1"/>
  <c r="A197"/>
  <c r="C196"/>
  <c r="D196" s="1"/>
  <c r="B196"/>
  <c r="E197" l="1"/>
  <c r="A198"/>
  <c r="B197"/>
  <c r="C197"/>
  <c r="D197" s="1"/>
  <c r="E198" l="1"/>
  <c r="A199"/>
  <c r="D198"/>
  <c r="C198"/>
  <c r="B198"/>
  <c r="E199" l="1"/>
  <c r="A200"/>
  <c r="D199"/>
  <c r="B199"/>
  <c r="C199"/>
  <c r="E200" l="1"/>
  <c r="A201"/>
  <c r="D200"/>
  <c r="B200"/>
  <c r="C200"/>
  <c r="E201" l="1"/>
  <c r="A202"/>
  <c r="B201"/>
  <c r="C201"/>
  <c r="D201" s="1"/>
  <c r="E202" l="1"/>
  <c r="A203"/>
  <c r="D202"/>
  <c r="B202"/>
  <c r="C202"/>
  <c r="E203" l="1"/>
  <c r="A204"/>
  <c r="B203"/>
  <c r="D203" s="1"/>
  <c r="C203"/>
  <c r="E204" l="1"/>
  <c r="A205"/>
  <c r="C204"/>
  <c r="D204" s="1"/>
  <c r="B204"/>
  <c r="E205" l="1"/>
  <c r="A206"/>
  <c r="C205"/>
  <c r="D205" s="1"/>
  <c r="B205"/>
  <c r="E206" l="1"/>
  <c r="A207"/>
  <c r="D206"/>
  <c r="C206"/>
  <c r="B206"/>
  <c r="E207" l="1"/>
  <c r="A208"/>
  <c r="D207"/>
  <c r="B207"/>
  <c r="C207"/>
  <c r="E208" l="1"/>
  <c r="A209"/>
  <c r="C208"/>
  <c r="D208" s="1"/>
  <c r="B208"/>
  <c r="E209" l="1"/>
  <c r="A210"/>
  <c r="B209"/>
  <c r="D209" s="1"/>
  <c r="C209"/>
  <c r="E210" l="1"/>
  <c r="A211"/>
  <c r="D210"/>
  <c r="B210"/>
  <c r="C210"/>
  <c r="E211" l="1"/>
  <c r="A212"/>
  <c r="B211"/>
  <c r="D211" s="1"/>
  <c r="C211"/>
  <c r="E212" l="1"/>
  <c r="A213"/>
  <c r="C212"/>
  <c r="D212" s="1"/>
  <c r="B212"/>
  <c r="E213" l="1"/>
  <c r="A214"/>
  <c r="D213"/>
  <c r="B213"/>
  <c r="C213"/>
  <c r="E214" l="1"/>
  <c r="A215"/>
  <c r="D214"/>
  <c r="C214"/>
  <c r="B214"/>
  <c r="E215" l="1"/>
  <c r="A216"/>
  <c r="B215"/>
  <c r="C215"/>
  <c r="D215" s="1"/>
  <c r="E216" l="1"/>
  <c r="A217"/>
  <c r="D216"/>
  <c r="B216"/>
  <c r="C216"/>
  <c r="E217" l="1"/>
  <c r="A218"/>
  <c r="B217"/>
  <c r="D217" s="1"/>
  <c r="C217"/>
  <c r="E218" l="1"/>
  <c r="A219"/>
  <c r="D218"/>
  <c r="B218"/>
  <c r="C218"/>
  <c r="E219" l="1"/>
  <c r="A220"/>
  <c r="B219"/>
  <c r="C219"/>
  <c r="D219" s="1"/>
  <c r="E220" l="1"/>
  <c r="A221"/>
  <c r="C220"/>
  <c r="D220" s="1"/>
  <c r="B220"/>
  <c r="E221" l="1"/>
  <c r="A222"/>
  <c r="D221"/>
  <c r="B221"/>
  <c r="C221"/>
  <c r="E222" l="1"/>
  <c r="A223"/>
  <c r="D222"/>
  <c r="C222"/>
  <c r="B222"/>
  <c r="E223" l="1"/>
  <c r="A224"/>
  <c r="C223"/>
  <c r="D223" s="1"/>
  <c r="B223"/>
  <c r="E224" l="1"/>
  <c r="A225"/>
  <c r="B224"/>
  <c r="D224" s="1"/>
  <c r="C224"/>
  <c r="E225" l="1"/>
  <c r="A226"/>
  <c r="B225"/>
  <c r="D225" s="1"/>
  <c r="C225"/>
  <c r="E226" l="1"/>
  <c r="A227"/>
  <c r="C226"/>
  <c r="D226" s="1"/>
  <c r="B226"/>
  <c r="E227" l="1"/>
  <c r="A228"/>
  <c r="B227"/>
  <c r="D227"/>
  <c r="C227"/>
  <c r="E228" l="1"/>
  <c r="A229"/>
  <c r="C228"/>
  <c r="D228"/>
  <c r="B228"/>
  <c r="E229" l="1"/>
  <c r="A230"/>
  <c r="B229"/>
  <c r="C229"/>
  <c r="D229" s="1"/>
  <c r="E230" l="1"/>
  <c r="A231"/>
  <c r="D230"/>
  <c r="C230"/>
  <c r="B230"/>
  <c r="E231" l="1"/>
  <c r="A232"/>
  <c r="D231"/>
  <c r="B231"/>
  <c r="C231"/>
  <c r="E232" l="1"/>
  <c r="A233"/>
  <c r="D232"/>
  <c r="B232"/>
  <c r="C232"/>
  <c r="E233" l="1"/>
  <c r="A234"/>
  <c r="B233"/>
  <c r="C233"/>
  <c r="D233" s="1"/>
  <c r="E234" l="1"/>
  <c r="A235"/>
  <c r="D234"/>
  <c r="B234"/>
  <c r="C234"/>
  <c r="E235" l="1"/>
  <c r="A236"/>
  <c r="B235"/>
  <c r="D235"/>
  <c r="C235"/>
  <c r="E236" l="1"/>
  <c r="A237"/>
  <c r="C236"/>
  <c r="D236"/>
  <c r="B236"/>
  <c r="E237" l="1"/>
  <c r="A238"/>
  <c r="D237"/>
  <c r="C237"/>
  <c r="B237"/>
  <c r="E238" l="1"/>
  <c r="A239"/>
  <c r="D238"/>
  <c r="C238"/>
  <c r="B238"/>
  <c r="E239" l="1"/>
  <c r="A240"/>
  <c r="D239"/>
  <c r="B239"/>
  <c r="C239"/>
  <c r="E240" l="1"/>
  <c r="A241"/>
  <c r="D240"/>
  <c r="C240"/>
  <c r="B240"/>
  <c r="E241" l="1"/>
  <c r="A242"/>
  <c r="B241"/>
  <c r="D241"/>
  <c r="C241"/>
  <c r="E242" l="1"/>
  <c r="A243"/>
  <c r="D242"/>
  <c r="B242"/>
  <c r="C242"/>
  <c r="E243" l="1"/>
  <c r="A244"/>
  <c r="B243"/>
  <c r="D243"/>
  <c r="C243"/>
  <c r="E244" l="1"/>
  <c r="A245"/>
  <c r="C244"/>
  <c r="D244" s="1"/>
  <c r="B244"/>
  <c r="E245" l="1"/>
  <c r="A246"/>
  <c r="D245"/>
  <c r="B245"/>
  <c r="C245"/>
  <c r="E246" l="1"/>
  <c r="A247"/>
  <c r="D246"/>
  <c r="C246"/>
  <c r="B246"/>
  <c r="E247" l="1"/>
  <c r="A248"/>
  <c r="B247"/>
  <c r="C247"/>
  <c r="D247" s="1"/>
  <c r="E248" l="1"/>
  <c r="A249"/>
  <c r="D248"/>
  <c r="B248"/>
  <c r="C248"/>
  <c r="E249" l="1"/>
  <c r="A250"/>
  <c r="B249"/>
  <c r="D249" s="1"/>
  <c r="C249"/>
  <c r="E250" l="1"/>
  <c r="A251"/>
  <c r="D250"/>
  <c r="B250"/>
  <c r="C250"/>
  <c r="E251" l="1"/>
  <c r="A252"/>
  <c r="B251"/>
  <c r="C251"/>
  <c r="D251" s="1"/>
  <c r="E252" l="1"/>
  <c r="A253"/>
  <c r="C252"/>
  <c r="D252"/>
  <c r="B252"/>
  <c r="E253" l="1"/>
  <c r="A254"/>
  <c r="D253"/>
  <c r="B253"/>
  <c r="C253"/>
  <c r="E254" l="1"/>
  <c r="A255"/>
  <c r="D254"/>
  <c r="C254"/>
  <c r="B254"/>
  <c r="E255" l="1"/>
  <c r="A256"/>
  <c r="D255"/>
  <c r="C255"/>
  <c r="B255"/>
  <c r="E256" l="1"/>
  <c r="A257"/>
  <c r="D256"/>
  <c r="B256"/>
  <c r="C256"/>
  <c r="E257" l="1"/>
  <c r="A258"/>
  <c r="B257"/>
  <c r="D257"/>
  <c r="C257"/>
  <c r="E258" l="1"/>
  <c r="A259"/>
  <c r="C258"/>
  <c r="D258" s="1"/>
  <c r="B258"/>
  <c r="E259" l="1"/>
  <c r="A260"/>
  <c r="B259"/>
  <c r="D259" s="1"/>
  <c r="C259"/>
  <c r="E260" l="1"/>
  <c r="A261"/>
  <c r="C260"/>
  <c r="D260"/>
  <c r="B260"/>
  <c r="E261" l="1"/>
  <c r="A262"/>
  <c r="B261"/>
  <c r="C261"/>
  <c r="D261" s="1"/>
  <c r="E262" l="1"/>
  <c r="A263"/>
  <c r="D262"/>
  <c r="C262"/>
  <c r="B262"/>
  <c r="E263" l="1"/>
  <c r="A264"/>
  <c r="D263"/>
  <c r="B263"/>
  <c r="C263"/>
  <c r="E264" l="1"/>
  <c r="A265"/>
  <c r="D264"/>
  <c r="B264"/>
  <c r="C264"/>
  <c r="E265" l="1"/>
  <c r="A266"/>
  <c r="B265"/>
  <c r="C265"/>
  <c r="D265" s="1"/>
  <c r="E266" l="1"/>
  <c r="A267"/>
  <c r="D266"/>
  <c r="B266"/>
  <c r="C266"/>
  <c r="E267" l="1"/>
  <c r="A268"/>
  <c r="B267"/>
  <c r="D267" s="1"/>
  <c r="C267"/>
  <c r="E268" l="1"/>
  <c r="A269"/>
  <c r="C268"/>
  <c r="D268" s="1"/>
  <c r="B268"/>
  <c r="E269" l="1"/>
  <c r="A270"/>
  <c r="C269"/>
  <c r="D269" s="1"/>
  <c r="B269"/>
  <c r="E270" l="1"/>
  <c r="A271"/>
  <c r="D270"/>
  <c r="C270"/>
  <c r="B270"/>
  <c r="E271" l="1"/>
  <c r="A272"/>
  <c r="D271"/>
  <c r="B271"/>
  <c r="C271"/>
  <c r="E272" l="1"/>
  <c r="A273"/>
  <c r="D272"/>
  <c r="C272"/>
  <c r="B272"/>
  <c r="E273" l="1"/>
  <c r="A274"/>
  <c r="B273"/>
  <c r="D273"/>
  <c r="C273"/>
  <c r="E274" l="1"/>
  <c r="A275"/>
  <c r="D274"/>
  <c r="B274"/>
  <c r="C274"/>
  <c r="E275" l="1"/>
  <c r="A276"/>
  <c r="B275"/>
  <c r="D275" s="1"/>
  <c r="C275"/>
  <c r="E276" l="1"/>
  <c r="A277"/>
  <c r="C276"/>
  <c r="D276" s="1"/>
  <c r="B276"/>
  <c r="E277" l="1"/>
  <c r="A278"/>
  <c r="D277"/>
  <c r="B277"/>
  <c r="C277"/>
  <c r="E278" l="1"/>
  <c r="A279"/>
  <c r="D278"/>
  <c r="C278"/>
  <c r="B278"/>
  <c r="E279" l="1"/>
  <c r="A280"/>
  <c r="B279"/>
  <c r="C279"/>
  <c r="D279" s="1"/>
  <c r="E280" l="1"/>
  <c r="A281"/>
  <c r="D280"/>
  <c r="B280"/>
  <c r="C280"/>
  <c r="E281" l="1"/>
  <c r="A282"/>
  <c r="B281"/>
  <c r="D281" s="1"/>
  <c r="C281"/>
  <c r="E282" l="1"/>
  <c r="A283"/>
  <c r="D282"/>
  <c r="B282"/>
  <c r="C282"/>
  <c r="E283" l="1"/>
  <c r="A284"/>
  <c r="B283"/>
  <c r="C283"/>
  <c r="D283" s="1"/>
  <c r="E284" l="1"/>
  <c r="A285"/>
  <c r="C284"/>
  <c r="D284" s="1"/>
  <c r="B284"/>
  <c r="E285" l="1"/>
  <c r="A286"/>
  <c r="D285"/>
  <c r="B285"/>
  <c r="C285"/>
  <c r="E286" l="1"/>
  <c r="A287"/>
  <c r="C286"/>
  <c r="D286" s="1"/>
  <c r="B286"/>
  <c r="E287" l="1"/>
  <c r="A288"/>
  <c r="D287"/>
  <c r="C287"/>
  <c r="B287"/>
  <c r="E288" l="1"/>
  <c r="A289"/>
  <c r="D288"/>
  <c r="B288"/>
  <c r="C288"/>
  <c r="E289" l="1"/>
  <c r="A290"/>
  <c r="B289"/>
  <c r="D289"/>
  <c r="C289"/>
  <c r="E290" l="1"/>
  <c r="A291"/>
  <c r="C290"/>
  <c r="D290" s="1"/>
  <c r="B290"/>
  <c r="E291" l="1"/>
  <c r="A292"/>
  <c r="B291"/>
  <c r="D291"/>
  <c r="C291"/>
  <c r="E292" l="1"/>
  <c r="A293"/>
  <c r="C292"/>
  <c r="D292"/>
  <c r="B292"/>
  <c r="E293" l="1"/>
  <c r="A294"/>
  <c r="B293"/>
  <c r="C293"/>
  <c r="D293" s="1"/>
  <c r="E294" l="1"/>
  <c r="A295"/>
  <c r="C294"/>
  <c r="D294" s="1"/>
  <c r="B294"/>
  <c r="E295" l="1"/>
  <c r="A296"/>
  <c r="D295"/>
  <c r="B295"/>
  <c r="C295"/>
  <c r="E296" l="1"/>
  <c r="A297"/>
  <c r="D296"/>
  <c r="B296"/>
  <c r="C296"/>
  <c r="E297" l="1"/>
  <c r="A298"/>
  <c r="B297"/>
  <c r="C297"/>
  <c r="D297" s="1"/>
  <c r="E298" l="1"/>
  <c r="A299"/>
  <c r="D298"/>
  <c r="B298"/>
  <c r="C298"/>
  <c r="E299" l="1"/>
  <c r="A300"/>
  <c r="B299"/>
  <c r="D299" s="1"/>
  <c r="C299"/>
  <c r="E300" l="1"/>
  <c r="A301"/>
  <c r="C300"/>
  <c r="D300" s="1"/>
  <c r="B300"/>
  <c r="E301" l="1"/>
  <c r="A302"/>
  <c r="D301"/>
  <c r="C301"/>
  <c r="B301"/>
  <c r="E302" l="1"/>
  <c r="A303"/>
  <c r="D302"/>
  <c r="C302"/>
  <c r="B302"/>
  <c r="E303" l="1"/>
  <c r="A304"/>
  <c r="D303"/>
  <c r="B303"/>
  <c r="C303"/>
  <c r="E304" l="1"/>
  <c r="A305"/>
  <c r="D304"/>
  <c r="C304"/>
  <c r="B304"/>
  <c r="E305" l="1"/>
  <c r="A306"/>
  <c r="B305"/>
  <c r="D305"/>
  <c r="C305"/>
  <c r="E306" l="1"/>
  <c r="A307"/>
  <c r="D306"/>
  <c r="B306"/>
  <c r="C306"/>
  <c r="E307" l="1"/>
  <c r="A308"/>
  <c r="B307"/>
  <c r="D307" s="1"/>
  <c r="C307"/>
  <c r="E308" l="1"/>
  <c r="A309"/>
  <c r="C308"/>
  <c r="D308" s="1"/>
  <c r="B308"/>
  <c r="E309" l="1"/>
  <c r="A310"/>
  <c r="D309"/>
  <c r="B309"/>
  <c r="C309"/>
  <c r="E310" l="1"/>
  <c r="A311"/>
  <c r="C310"/>
  <c r="D310" s="1"/>
  <c r="B310"/>
  <c r="E311" l="1"/>
  <c r="A312"/>
  <c r="B311"/>
  <c r="C311"/>
  <c r="D311" s="1"/>
  <c r="E312" l="1"/>
  <c r="A313"/>
  <c r="D312"/>
  <c r="B312"/>
  <c r="C312"/>
  <c r="E313" l="1"/>
  <c r="A314"/>
  <c r="B313"/>
  <c r="D313"/>
  <c r="C313"/>
  <c r="E314" l="1"/>
  <c r="A315"/>
  <c r="D314"/>
  <c r="B314"/>
  <c r="C314"/>
  <c r="E315" l="1"/>
  <c r="A316"/>
  <c r="B315"/>
  <c r="C315"/>
  <c r="D315" s="1"/>
  <c r="E316" l="1"/>
  <c r="A317"/>
  <c r="C316"/>
  <c r="D316"/>
  <c r="B316"/>
  <c r="E317" l="1"/>
  <c r="A318"/>
  <c r="B317"/>
  <c r="D317" s="1"/>
  <c r="C317"/>
  <c r="E318" l="1"/>
  <c r="A319"/>
  <c r="D318"/>
  <c r="C318"/>
  <c r="B318"/>
  <c r="E319" l="1"/>
  <c r="A320"/>
  <c r="D319"/>
  <c r="C319"/>
  <c r="B319"/>
  <c r="E320" l="1"/>
  <c r="A321"/>
  <c r="B320"/>
  <c r="D320" s="1"/>
  <c r="C320"/>
  <c r="E321" l="1"/>
  <c r="A322"/>
  <c r="B321"/>
  <c r="D321" s="1"/>
  <c r="C321"/>
  <c r="E322" l="1"/>
  <c r="A323"/>
  <c r="C322"/>
  <c r="D322" s="1"/>
  <c r="B322"/>
  <c r="E323" l="1"/>
  <c r="A324"/>
  <c r="B323"/>
  <c r="D323" s="1"/>
  <c r="C323"/>
  <c r="E324" l="1"/>
  <c r="A325"/>
  <c r="C324"/>
  <c r="D324"/>
  <c r="B324"/>
  <c r="E325" l="1"/>
  <c r="A326"/>
  <c r="B325"/>
  <c r="C325"/>
  <c r="D325"/>
  <c r="E326" l="1"/>
  <c r="A327"/>
  <c r="D326"/>
  <c r="C326"/>
  <c r="B326"/>
  <c r="E327" l="1"/>
  <c r="A328"/>
  <c r="D327"/>
  <c r="B327"/>
  <c r="C327"/>
  <c r="E328" l="1"/>
  <c r="A329"/>
  <c r="D328"/>
  <c r="B328"/>
  <c r="C328"/>
  <c r="E329" l="1"/>
  <c r="A330"/>
  <c r="B329"/>
  <c r="C329"/>
  <c r="D329" s="1"/>
  <c r="E330" l="1"/>
  <c r="A331"/>
  <c r="D330"/>
  <c r="B330"/>
  <c r="C330"/>
  <c r="E331" l="1"/>
  <c r="A332"/>
  <c r="B331"/>
  <c r="D331" s="1"/>
  <c r="C331"/>
  <c r="E332" l="1"/>
  <c r="A333"/>
  <c r="C332"/>
  <c r="D332" s="1"/>
  <c r="B332"/>
  <c r="E333" l="1"/>
  <c r="A334"/>
  <c r="D333"/>
  <c r="C333"/>
  <c r="B333"/>
  <c r="E334" l="1"/>
  <c r="A335"/>
  <c r="D334"/>
  <c r="C334"/>
  <c r="B334"/>
  <c r="E335" l="1"/>
  <c r="A336"/>
  <c r="B335"/>
  <c r="D335" s="1"/>
  <c r="C335"/>
  <c r="E336" l="1"/>
  <c r="A337"/>
  <c r="D336"/>
  <c r="C336"/>
  <c r="B336"/>
  <c r="E337" l="1"/>
  <c r="A338"/>
  <c r="B337"/>
  <c r="D337" s="1"/>
  <c r="C337"/>
  <c r="E338" l="1"/>
  <c r="A339"/>
  <c r="B338"/>
  <c r="D338" s="1"/>
  <c r="C338"/>
  <c r="E339" l="1"/>
  <c r="A340"/>
  <c r="B339"/>
  <c r="D339" s="1"/>
  <c r="C339"/>
  <c r="E340" l="1"/>
  <c r="A341"/>
  <c r="C340"/>
  <c r="D340" s="1"/>
  <c r="B340"/>
  <c r="E341" l="1"/>
  <c r="A342"/>
  <c r="D341"/>
  <c r="B341"/>
  <c r="C341"/>
  <c r="E342" l="1"/>
  <c r="A343"/>
  <c r="C342"/>
  <c r="D342" s="1"/>
  <c r="B342"/>
  <c r="E343" l="1"/>
  <c r="A344"/>
  <c r="B343"/>
  <c r="C343"/>
  <c r="D343" s="1"/>
  <c r="E344" l="1"/>
  <c r="A345"/>
  <c r="D344"/>
  <c r="B344"/>
  <c r="C344"/>
  <c r="E345" l="1"/>
  <c r="A346"/>
  <c r="B345"/>
  <c r="D345" s="1"/>
  <c r="C345"/>
  <c r="E346" l="1"/>
  <c r="A347"/>
  <c r="D346"/>
  <c r="B346"/>
  <c r="C346"/>
  <c r="E347" l="1"/>
  <c r="A348"/>
  <c r="B347"/>
  <c r="C347"/>
  <c r="D347"/>
  <c r="E348" l="1"/>
  <c r="A349"/>
  <c r="C348"/>
  <c r="D348"/>
  <c r="B348"/>
  <c r="E349" l="1"/>
  <c r="A350"/>
  <c r="D349"/>
  <c r="B349"/>
  <c r="C349"/>
  <c r="E350" l="1"/>
  <c r="A351"/>
  <c r="D350"/>
  <c r="C350"/>
  <c r="B350"/>
  <c r="E351" l="1"/>
  <c r="A352"/>
  <c r="D351"/>
  <c r="C351"/>
  <c r="B351"/>
  <c r="E352" l="1"/>
  <c r="A353"/>
  <c r="D352"/>
  <c r="B352"/>
  <c r="C352"/>
  <c r="E353" l="1"/>
  <c r="A354"/>
  <c r="B353"/>
  <c r="D353" s="1"/>
  <c r="C353"/>
  <c r="E354" l="1"/>
  <c r="A355"/>
  <c r="C354"/>
  <c r="D354" s="1"/>
  <c r="B354"/>
  <c r="E355" l="1"/>
  <c r="A356"/>
  <c r="B355"/>
  <c r="D355" s="1"/>
  <c r="C355"/>
  <c r="E356" l="1"/>
  <c r="A357"/>
  <c r="C356"/>
  <c r="D356" s="1"/>
  <c r="B356"/>
  <c r="E357" l="1"/>
  <c r="A358"/>
  <c r="B357"/>
  <c r="C357"/>
  <c r="D357" s="1"/>
  <c r="E358" l="1"/>
  <c r="A359"/>
  <c r="C358"/>
  <c r="D358" s="1"/>
  <c r="B358"/>
  <c r="E359" l="1"/>
  <c r="A360"/>
  <c r="B359"/>
  <c r="C359"/>
  <c r="D359" s="1"/>
  <c r="E360" l="1"/>
  <c r="A361"/>
  <c r="D360"/>
  <c r="B360"/>
  <c r="C360"/>
  <c r="E361" l="1"/>
  <c r="A362"/>
  <c r="B361"/>
  <c r="C361"/>
  <c r="D361" s="1"/>
  <c r="E362" l="1"/>
  <c r="A363"/>
  <c r="B362"/>
  <c r="D362" s="1"/>
  <c r="C362"/>
  <c r="E363" l="1"/>
  <c r="A364"/>
  <c r="B363"/>
  <c r="D363" s="1"/>
  <c r="C363"/>
  <c r="E364" l="1"/>
  <c r="A365"/>
  <c r="C364"/>
  <c r="D364"/>
  <c r="B364"/>
  <c r="E365" l="1"/>
  <c r="A366"/>
  <c r="C365"/>
  <c r="D365" s="1"/>
  <c r="B365"/>
  <c r="E366" l="1"/>
  <c r="A367"/>
  <c r="D366"/>
  <c r="C366"/>
  <c r="B366"/>
  <c r="E367" l="1"/>
  <c r="A368"/>
  <c r="B367"/>
  <c r="D367" s="1"/>
  <c r="C367"/>
  <c r="E368" l="1"/>
  <c r="A369"/>
  <c r="D368"/>
  <c r="C368"/>
  <c r="B368"/>
  <c r="E369" l="1"/>
  <c r="A370"/>
  <c r="B369"/>
  <c r="D369" s="1"/>
  <c r="C369"/>
  <c r="E370" l="1"/>
  <c r="A371"/>
  <c r="D370"/>
  <c r="B370"/>
  <c r="C370"/>
  <c r="E371" l="1"/>
  <c r="A372"/>
  <c r="B371"/>
  <c r="D371"/>
  <c r="C371"/>
  <c r="E372" l="1"/>
  <c r="A373"/>
  <c r="C372"/>
  <c r="D372" s="1"/>
  <c r="B372"/>
  <c r="E373" l="1"/>
  <c r="A374"/>
  <c r="D373"/>
  <c r="B373"/>
  <c r="C373"/>
  <c r="E374" l="1"/>
  <c r="A375"/>
  <c r="D374"/>
  <c r="C374"/>
  <c r="B374"/>
  <c r="E375" l="1"/>
  <c r="A376"/>
  <c r="B375"/>
  <c r="C375"/>
  <c r="D375" s="1"/>
  <c r="E376" l="1"/>
  <c r="A377"/>
  <c r="D376"/>
  <c r="B376"/>
  <c r="C376"/>
  <c r="E377" l="1"/>
  <c r="A378"/>
  <c r="B377"/>
  <c r="D377"/>
  <c r="C377"/>
  <c r="E378" l="1"/>
  <c r="A379"/>
  <c r="B378"/>
  <c r="D378" s="1"/>
  <c r="C378"/>
  <c r="E379" l="1"/>
  <c r="A380"/>
  <c r="B379"/>
  <c r="C379"/>
  <c r="D379" s="1"/>
  <c r="E380" l="1"/>
  <c r="A381"/>
  <c r="C380"/>
  <c r="D380"/>
  <c r="B380"/>
  <c r="E381" l="1"/>
  <c r="A382"/>
  <c r="D381"/>
  <c r="B381"/>
  <c r="C381"/>
  <c r="E382" l="1"/>
  <c r="A383"/>
  <c r="C382"/>
  <c r="D382" s="1"/>
  <c r="B382"/>
  <c r="E383" l="1"/>
  <c r="A384"/>
  <c r="D383"/>
  <c r="C383"/>
  <c r="B383"/>
  <c r="E384" l="1"/>
  <c r="A385"/>
  <c r="D384"/>
  <c r="B384"/>
  <c r="C384"/>
  <c r="E385" l="1"/>
  <c r="A386"/>
  <c r="B385"/>
  <c r="D385"/>
  <c r="C385"/>
  <c r="E386" l="1"/>
  <c r="A387"/>
  <c r="C386"/>
  <c r="D386" s="1"/>
  <c r="B386"/>
  <c r="E387" l="1"/>
  <c r="A388"/>
  <c r="B387"/>
  <c r="D387" s="1"/>
  <c r="C387"/>
  <c r="E388" l="1"/>
  <c r="A389"/>
  <c r="C388"/>
  <c r="D388" s="1"/>
  <c r="B388"/>
  <c r="E389" l="1"/>
  <c r="A390"/>
  <c r="B389"/>
  <c r="C389"/>
  <c r="D389" s="1"/>
  <c r="E390" l="1"/>
  <c r="A391"/>
  <c r="D390"/>
  <c r="C390"/>
  <c r="B390"/>
  <c r="E391" l="1"/>
  <c r="A392"/>
  <c r="D391"/>
  <c r="B391"/>
  <c r="C391"/>
  <c r="E392" l="1"/>
  <c r="A393"/>
  <c r="B392"/>
  <c r="D392" s="1"/>
  <c r="C392"/>
  <c r="E393" l="1"/>
  <c r="A394"/>
  <c r="B393"/>
  <c r="C393"/>
  <c r="D393" s="1"/>
  <c r="E394" l="1"/>
  <c r="A395"/>
  <c r="D394"/>
  <c r="B394"/>
  <c r="C394"/>
  <c r="E395" l="1"/>
  <c r="A396"/>
  <c r="B395"/>
  <c r="D395"/>
  <c r="C395"/>
  <c r="E396" l="1"/>
  <c r="A397"/>
  <c r="C396"/>
  <c r="D396"/>
  <c r="B396"/>
  <c r="E397" l="1"/>
  <c r="A398"/>
  <c r="D397"/>
  <c r="C397"/>
  <c r="B397"/>
  <c r="E398" l="1"/>
  <c r="A399"/>
  <c r="D398"/>
  <c r="C398"/>
  <c r="B398"/>
  <c r="E399" l="1"/>
  <c r="A400"/>
  <c r="D399"/>
  <c r="B399"/>
  <c r="C399"/>
  <c r="E400" l="1"/>
  <c r="A401"/>
  <c r="D400"/>
  <c r="C400"/>
  <c r="B400"/>
  <c r="E401" l="1"/>
  <c r="A402"/>
  <c r="B401"/>
  <c r="D401"/>
  <c r="C401"/>
  <c r="E402" l="1"/>
  <c r="A403"/>
  <c r="D402"/>
  <c r="B402"/>
  <c r="C402"/>
  <c r="E403" l="1"/>
  <c r="A404"/>
  <c r="B403"/>
  <c r="D403" s="1"/>
  <c r="C403"/>
  <c r="E404" l="1"/>
  <c r="A405"/>
  <c r="C404"/>
  <c r="D404" s="1"/>
  <c r="B404"/>
  <c r="E405" l="1"/>
  <c r="A406"/>
  <c r="D405"/>
  <c r="B405"/>
  <c r="C405"/>
  <c r="E406" l="1"/>
  <c r="A407"/>
  <c r="D406"/>
  <c r="C406"/>
  <c r="B406"/>
  <c r="E407" l="1"/>
  <c r="A408"/>
  <c r="B407"/>
  <c r="C407"/>
  <c r="D407" s="1"/>
  <c r="E408" l="1"/>
  <c r="A409"/>
  <c r="D408"/>
  <c r="B408"/>
  <c r="C408"/>
  <c r="E409" l="1"/>
  <c r="A410"/>
  <c r="B409"/>
  <c r="D409" s="1"/>
  <c r="C409"/>
  <c r="E410" l="1"/>
  <c r="A411"/>
  <c r="D410"/>
  <c r="B410"/>
  <c r="C410"/>
  <c r="E411" l="1"/>
  <c r="A412"/>
  <c r="B411"/>
  <c r="C411"/>
  <c r="D411" s="1"/>
  <c r="E412" l="1"/>
  <c r="A413"/>
  <c r="C412"/>
  <c r="D412" s="1"/>
  <c r="B412"/>
  <c r="E413" l="1"/>
  <c r="A414"/>
  <c r="D413"/>
  <c r="B413"/>
  <c r="C413"/>
  <c r="E414" l="1"/>
  <c r="A415"/>
  <c r="D414"/>
  <c r="C414"/>
  <c r="B414"/>
  <c r="E415" l="1"/>
  <c r="A416"/>
  <c r="C415"/>
  <c r="D415" s="1"/>
  <c r="B415"/>
  <c r="E416" l="1"/>
  <c r="A417"/>
  <c r="D416"/>
  <c r="B416"/>
  <c r="C416"/>
  <c r="E417" l="1"/>
  <c r="A418"/>
  <c r="B417"/>
  <c r="D417"/>
  <c r="C417"/>
  <c r="E418" l="1"/>
  <c r="A419"/>
  <c r="C418"/>
  <c r="D418" s="1"/>
  <c r="B418"/>
  <c r="E419" l="1"/>
  <c r="A420"/>
  <c r="B419"/>
  <c r="D419" s="1"/>
  <c r="C419"/>
  <c r="E420" l="1"/>
  <c r="A421"/>
  <c r="C420"/>
  <c r="D420" s="1"/>
  <c r="B420"/>
  <c r="E421" l="1"/>
  <c r="A422"/>
  <c r="B421"/>
  <c r="C421"/>
  <c r="D421" s="1"/>
  <c r="E422" l="1"/>
  <c r="A423"/>
  <c r="D422"/>
  <c r="C422"/>
  <c r="B422"/>
  <c r="E423" l="1"/>
  <c r="A424"/>
  <c r="D423"/>
  <c r="B423"/>
  <c r="C423"/>
  <c r="E424" l="1"/>
  <c r="A425"/>
  <c r="D424"/>
  <c r="B424"/>
  <c r="C424"/>
  <c r="E425" l="1"/>
  <c r="A426"/>
  <c r="B425"/>
  <c r="C425"/>
  <c r="D425" s="1"/>
  <c r="E426" l="1"/>
  <c r="A427"/>
  <c r="D426"/>
  <c r="B426"/>
  <c r="C426"/>
  <c r="E427" l="1"/>
  <c r="A428"/>
  <c r="B427"/>
  <c r="D427"/>
  <c r="C427"/>
  <c r="E428" l="1"/>
  <c r="A429"/>
  <c r="C428"/>
  <c r="D428"/>
  <c r="B428"/>
  <c r="E429" l="1"/>
  <c r="A430"/>
  <c r="D429"/>
  <c r="C429"/>
  <c r="B429"/>
  <c r="E430" l="1"/>
  <c r="A431"/>
  <c r="D430"/>
  <c r="C430"/>
  <c r="B430"/>
  <c r="E431" l="1"/>
  <c r="A432"/>
  <c r="D431"/>
  <c r="B431"/>
  <c r="C431"/>
  <c r="E432" l="1"/>
  <c r="A433"/>
  <c r="D432"/>
  <c r="C432"/>
  <c r="B432"/>
  <c r="E433" l="1"/>
  <c r="A434"/>
  <c r="B433"/>
  <c r="D433"/>
  <c r="C433"/>
  <c r="E434" l="1"/>
  <c r="A435"/>
  <c r="D434"/>
  <c r="B434"/>
  <c r="C434"/>
  <c r="E435" l="1"/>
  <c r="A436"/>
  <c r="B435"/>
  <c r="D435" s="1"/>
  <c r="C435"/>
  <c r="E436" l="1"/>
  <c r="A437"/>
  <c r="C436"/>
  <c r="D436" s="1"/>
  <c r="B436"/>
  <c r="E437" l="1"/>
  <c r="A438"/>
  <c r="D437"/>
  <c r="B437"/>
  <c r="C437"/>
  <c r="E438" l="1"/>
  <c r="A439"/>
  <c r="D438"/>
  <c r="C438"/>
  <c r="B438"/>
  <c r="E439" l="1"/>
  <c r="A440"/>
  <c r="B439"/>
  <c r="C439"/>
  <c r="D439" s="1"/>
  <c r="E440" l="1"/>
  <c r="A441"/>
  <c r="D440"/>
  <c r="B440"/>
  <c r="C440"/>
  <c r="E441" l="1"/>
  <c r="A442"/>
  <c r="B441"/>
  <c r="D441"/>
  <c r="C441"/>
  <c r="E442" l="1"/>
  <c r="A443"/>
  <c r="D442"/>
  <c r="B442"/>
  <c r="C442"/>
  <c r="E443" l="1"/>
  <c r="A444"/>
  <c r="B443"/>
  <c r="C443"/>
  <c r="D443" s="1"/>
  <c r="E444" l="1"/>
  <c r="A445"/>
  <c r="C444"/>
  <c r="D444"/>
  <c r="B444"/>
  <c r="E445" l="1"/>
  <c r="A446"/>
  <c r="B445"/>
  <c r="D445" s="1"/>
  <c r="C445"/>
  <c r="E446" l="1"/>
  <c r="A447"/>
  <c r="C446"/>
  <c r="D446" s="1"/>
  <c r="B446"/>
  <c r="E447" l="1"/>
  <c r="A448"/>
  <c r="D447"/>
  <c r="C447"/>
  <c r="B447"/>
  <c r="E448" l="1"/>
  <c r="A449"/>
  <c r="D448"/>
  <c r="B448"/>
  <c r="C448"/>
  <c r="E449" l="1"/>
  <c r="A450"/>
  <c r="B449"/>
  <c r="D449"/>
  <c r="C449"/>
  <c r="E450" l="1"/>
  <c r="A451"/>
  <c r="C450"/>
  <c r="D450" s="1"/>
  <c r="B450"/>
  <c r="E451" l="1"/>
  <c r="A452"/>
  <c r="B451"/>
  <c r="D451"/>
  <c r="C451"/>
  <c r="E452" l="1"/>
  <c r="A453"/>
  <c r="C452"/>
  <c r="D452"/>
  <c r="B452"/>
  <c r="E453" l="1"/>
  <c r="A454"/>
  <c r="B453"/>
  <c r="C453"/>
  <c r="D453" s="1"/>
  <c r="E454" l="1"/>
  <c r="A455"/>
  <c r="D454"/>
  <c r="C454"/>
  <c r="B454"/>
  <c r="E455" l="1"/>
  <c r="A456"/>
  <c r="D455"/>
  <c r="B455"/>
  <c r="C455"/>
  <c r="E456" l="1"/>
  <c r="A457"/>
  <c r="D456"/>
  <c r="B456"/>
  <c r="C456"/>
  <c r="E457" l="1"/>
  <c r="A458"/>
  <c r="B457"/>
  <c r="C457"/>
  <c r="D457" s="1"/>
  <c r="E458" l="1"/>
  <c r="A459"/>
  <c r="D458"/>
  <c r="B458"/>
  <c r="C458"/>
  <c r="E459" l="1"/>
  <c r="A460"/>
  <c r="B459"/>
  <c r="D459" s="1"/>
  <c r="C459"/>
  <c r="E460" l="1"/>
  <c r="A461"/>
  <c r="C460"/>
  <c r="D460" s="1"/>
  <c r="B460"/>
  <c r="E461" l="1"/>
  <c r="A462"/>
  <c r="D461"/>
  <c r="C461"/>
  <c r="B461"/>
  <c r="E462" l="1"/>
  <c r="A463"/>
  <c r="D462"/>
  <c r="C462"/>
  <c r="B462"/>
  <c r="E463" l="1"/>
  <c r="A464"/>
  <c r="D463"/>
  <c r="B463"/>
  <c r="C463"/>
  <c r="E464" l="1"/>
  <c r="A465"/>
  <c r="C464"/>
  <c r="D464" s="1"/>
  <c r="B464"/>
  <c r="E465" l="1"/>
  <c r="A466"/>
  <c r="B465"/>
  <c r="D465" s="1"/>
  <c r="C465"/>
  <c r="E466" l="1"/>
  <c r="A467"/>
  <c r="D466"/>
  <c r="B466"/>
  <c r="C466"/>
  <c r="E467" l="1"/>
  <c r="A468"/>
  <c r="B467"/>
  <c r="D467" s="1"/>
  <c r="C467"/>
  <c r="E468" l="1"/>
  <c r="A469"/>
  <c r="C468"/>
  <c r="D468" s="1"/>
  <c r="B468"/>
  <c r="E469" l="1"/>
  <c r="A470"/>
  <c r="D469"/>
  <c r="B469"/>
  <c r="C469"/>
  <c r="E470" l="1"/>
  <c r="A471"/>
  <c r="D470"/>
  <c r="C470"/>
  <c r="B470"/>
  <c r="E471" l="1"/>
  <c r="A472"/>
  <c r="B471"/>
  <c r="C471"/>
  <c r="D471" s="1"/>
  <c r="E472" l="1"/>
  <c r="A473"/>
  <c r="D472"/>
  <c r="B472"/>
  <c r="C472"/>
  <c r="E473" l="1"/>
  <c r="A474"/>
  <c r="B473"/>
  <c r="D473" s="1"/>
  <c r="C473"/>
  <c r="E474" l="1"/>
  <c r="A475"/>
  <c r="D474"/>
  <c r="B474"/>
  <c r="C474"/>
  <c r="E475" l="1"/>
  <c r="A476"/>
  <c r="B475"/>
  <c r="C475"/>
  <c r="D475" s="1"/>
  <c r="E476" l="1"/>
  <c r="A477"/>
  <c r="C476"/>
  <c r="D476" s="1"/>
  <c r="B476"/>
  <c r="E477" l="1"/>
  <c r="A478"/>
  <c r="D477"/>
  <c r="B477"/>
  <c r="C477"/>
  <c r="E478" l="1"/>
  <c r="A479"/>
  <c r="D478"/>
  <c r="C478"/>
  <c r="B478"/>
  <c r="E479" l="1"/>
  <c r="A480"/>
  <c r="C479"/>
  <c r="D479" s="1"/>
  <c r="B479"/>
  <c r="E480" l="1"/>
  <c r="A481"/>
  <c r="D480"/>
  <c r="B480"/>
  <c r="C480"/>
  <c r="E481" l="1"/>
  <c r="A482"/>
  <c r="B481"/>
  <c r="D481"/>
  <c r="C481"/>
  <c r="E482" l="1"/>
  <c r="A483"/>
  <c r="C482"/>
  <c r="D482" s="1"/>
  <c r="B482"/>
  <c r="E483" l="1"/>
  <c r="A484"/>
  <c r="B483"/>
  <c r="D483" s="1"/>
  <c r="C483"/>
  <c r="E484" l="1"/>
  <c r="A485"/>
  <c r="C484"/>
  <c r="D484" s="1"/>
  <c r="B484"/>
  <c r="E485" l="1"/>
  <c r="A486"/>
  <c r="B485"/>
  <c r="C485"/>
  <c r="D485" s="1"/>
  <c r="E486" l="1"/>
  <c r="A487"/>
  <c r="D486"/>
  <c r="C486"/>
  <c r="B486"/>
  <c r="E487" l="1"/>
  <c r="A488"/>
  <c r="D487"/>
  <c r="B487"/>
  <c r="C487"/>
  <c r="E488" l="1"/>
  <c r="A489"/>
  <c r="D488"/>
  <c r="B488"/>
  <c r="C488"/>
  <c r="E489" l="1"/>
  <c r="A490"/>
  <c r="B489"/>
  <c r="C489"/>
  <c r="D489" s="1"/>
  <c r="E490" l="1"/>
  <c r="A491"/>
  <c r="B490"/>
  <c r="D490" s="1"/>
  <c r="C490"/>
  <c r="E491" l="1"/>
  <c r="A492"/>
  <c r="B491"/>
  <c r="D491" s="1"/>
  <c r="C491"/>
  <c r="E492" l="1"/>
  <c r="A493"/>
  <c r="C492"/>
  <c r="D492" s="1"/>
  <c r="B492"/>
  <c r="E493" l="1"/>
  <c r="A494"/>
  <c r="D493"/>
  <c r="C493"/>
  <c r="B493"/>
  <c r="E494" l="1"/>
  <c r="A495"/>
  <c r="D494"/>
  <c r="C494"/>
  <c r="B494"/>
  <c r="E495" l="1"/>
  <c r="A496"/>
  <c r="D495"/>
  <c r="B495"/>
  <c r="C495"/>
  <c r="E496" l="1"/>
  <c r="A497"/>
  <c r="C496"/>
  <c r="D496" s="1"/>
  <c r="B496"/>
  <c r="E497" l="1"/>
  <c r="A498"/>
  <c r="B497"/>
  <c r="D497" s="1"/>
  <c r="C497"/>
  <c r="E498" l="1"/>
  <c r="A499"/>
  <c r="B498"/>
  <c r="D498" s="1"/>
  <c r="C498"/>
  <c r="E499" l="1"/>
  <c r="A500"/>
  <c r="B499"/>
  <c r="D499" s="1"/>
  <c r="C499"/>
  <c r="E500" l="1"/>
  <c r="A501"/>
  <c r="C500"/>
  <c r="D500" s="1"/>
  <c r="B500"/>
  <c r="E501" l="1"/>
  <c r="A502"/>
  <c r="D501"/>
  <c r="B501"/>
  <c r="C501"/>
  <c r="E502" l="1"/>
  <c r="A503"/>
  <c r="D502"/>
  <c r="C502"/>
  <c r="B502"/>
  <c r="E503" l="1"/>
  <c r="A504"/>
  <c r="B503"/>
  <c r="C503"/>
  <c r="D503" s="1"/>
  <c r="E504" l="1"/>
  <c r="A505"/>
  <c r="D504"/>
  <c r="B504"/>
  <c r="C504"/>
  <c r="E505" l="1"/>
  <c r="A506"/>
  <c r="B505"/>
  <c r="D505" s="1"/>
  <c r="C505"/>
  <c r="E506" l="1"/>
  <c r="A507"/>
  <c r="D506"/>
  <c r="B506"/>
  <c r="C506"/>
  <c r="E507" l="1"/>
  <c r="A508"/>
  <c r="B507"/>
  <c r="C507"/>
  <c r="D507" s="1"/>
  <c r="E508" l="1"/>
  <c r="A509"/>
  <c r="C508"/>
  <c r="D508" s="1"/>
  <c r="B508"/>
  <c r="E509" l="1"/>
  <c r="A510"/>
  <c r="D509"/>
  <c r="B509"/>
  <c r="C509"/>
  <c r="E510" l="1"/>
  <c r="A511"/>
  <c r="D510"/>
  <c r="C510"/>
  <c r="B510"/>
  <c r="E511" l="1"/>
  <c r="A512"/>
  <c r="D511"/>
  <c r="C511"/>
  <c r="B511"/>
  <c r="E512" l="1"/>
  <c r="A513"/>
  <c r="D512"/>
  <c r="B512"/>
  <c r="C512"/>
  <c r="E513" l="1"/>
  <c r="A514"/>
  <c r="B513"/>
  <c r="D513" s="1"/>
  <c r="C513"/>
  <c r="E514" l="1"/>
  <c r="A515"/>
  <c r="C514"/>
  <c r="D514" s="1"/>
  <c r="B514"/>
  <c r="E515" l="1"/>
  <c r="A516"/>
  <c r="B515"/>
  <c r="D515" s="1"/>
  <c r="C515"/>
  <c r="E516" l="1"/>
  <c r="A517"/>
  <c r="C516"/>
  <c r="D516" s="1"/>
  <c r="B516"/>
  <c r="E517" l="1"/>
  <c r="A518"/>
  <c r="B517"/>
  <c r="C517"/>
  <c r="D517" s="1"/>
  <c r="E518" l="1"/>
  <c r="A519"/>
  <c r="D518"/>
  <c r="C518"/>
  <c r="B518"/>
  <c r="E519" l="1"/>
  <c r="A520"/>
  <c r="D519"/>
  <c r="B519"/>
  <c r="C519"/>
  <c r="E520" l="1"/>
  <c r="A521"/>
  <c r="D520"/>
  <c r="B520"/>
  <c r="C520"/>
  <c r="E521" l="1"/>
  <c r="A522"/>
  <c r="B521"/>
  <c r="C521"/>
  <c r="D521"/>
  <c r="E522" l="1"/>
  <c r="A523"/>
  <c r="D522"/>
  <c r="B522"/>
  <c r="C522"/>
  <c r="E523" l="1"/>
  <c r="A524"/>
  <c r="B523"/>
  <c r="D523"/>
  <c r="C523"/>
  <c r="E524" l="1"/>
  <c r="A525"/>
  <c r="C524"/>
  <c r="D524"/>
  <c r="B524"/>
  <c r="E525" l="1"/>
  <c r="A526"/>
  <c r="D525"/>
  <c r="C525"/>
  <c r="B525"/>
  <c r="E526" l="1"/>
  <c r="A527"/>
  <c r="D526"/>
  <c r="C526"/>
  <c r="B526"/>
  <c r="E527" l="1"/>
  <c r="A528"/>
  <c r="D527"/>
  <c r="B527"/>
  <c r="C527"/>
  <c r="E528" l="1"/>
  <c r="A529"/>
  <c r="D528"/>
  <c r="C528"/>
  <c r="B528"/>
  <c r="E529" l="1"/>
  <c r="A530"/>
  <c r="B529"/>
  <c r="D529"/>
  <c r="C529"/>
  <c r="E530" l="1"/>
  <c r="A531"/>
  <c r="D530"/>
  <c r="B530"/>
  <c r="C530"/>
  <c r="E531" l="1"/>
  <c r="A532"/>
  <c r="B531"/>
  <c r="D531"/>
  <c r="C531"/>
  <c r="E532" l="1"/>
  <c r="A533"/>
  <c r="C532"/>
  <c r="D532" s="1"/>
  <c r="B532"/>
  <c r="E533" l="1"/>
  <c r="A534"/>
  <c r="D533"/>
  <c r="B533"/>
  <c r="C533"/>
  <c r="E534" l="1"/>
  <c r="A535"/>
  <c r="D534"/>
  <c r="C534"/>
  <c r="B534"/>
  <c r="E535" l="1"/>
  <c r="A536"/>
  <c r="B535"/>
  <c r="C535"/>
  <c r="D535" s="1"/>
  <c r="E536" l="1"/>
  <c r="A537"/>
  <c r="D536"/>
  <c r="B536"/>
  <c r="C536"/>
  <c r="E537" l="1"/>
  <c r="A538"/>
  <c r="B537"/>
  <c r="D537"/>
  <c r="C537"/>
  <c r="E538" l="1"/>
  <c r="A539"/>
  <c r="B538"/>
  <c r="D538" s="1"/>
  <c r="C538"/>
  <c r="E539" l="1"/>
  <c r="A540"/>
  <c r="B539"/>
  <c r="C539"/>
  <c r="D539" s="1"/>
  <c r="E540" l="1"/>
  <c r="A541"/>
  <c r="C540"/>
  <c r="D540"/>
  <c r="B540"/>
  <c r="E541" l="1"/>
  <c r="A542"/>
  <c r="D541"/>
  <c r="B541"/>
  <c r="C541"/>
  <c r="E542" l="1"/>
  <c r="A543"/>
  <c r="C542"/>
  <c r="D542" s="1"/>
  <c r="B542"/>
  <c r="E543" l="1"/>
  <c r="A544"/>
  <c r="C543"/>
  <c r="D543" s="1"/>
  <c r="B543"/>
  <c r="E544" l="1"/>
  <c r="A545"/>
  <c r="B544"/>
  <c r="D544" s="1"/>
  <c r="C544"/>
  <c r="E545" l="1"/>
  <c r="A546"/>
  <c r="B545"/>
  <c r="D545"/>
  <c r="C545"/>
  <c r="E546" l="1"/>
  <c r="A547"/>
  <c r="C546"/>
  <c r="D546" s="1"/>
  <c r="B546"/>
  <c r="E547" l="1"/>
  <c r="A548"/>
  <c r="B547"/>
  <c r="D547" s="1"/>
  <c r="C547"/>
  <c r="E548" l="1"/>
  <c r="A549"/>
  <c r="C548"/>
  <c r="D548"/>
  <c r="B548"/>
  <c r="E549" l="1"/>
  <c r="A550"/>
  <c r="B549"/>
  <c r="C549"/>
  <c r="D549" s="1"/>
  <c r="E550" l="1"/>
  <c r="A551"/>
  <c r="C550"/>
  <c r="D550" s="1"/>
  <c r="B550"/>
  <c r="E551" l="1"/>
  <c r="A552"/>
  <c r="D551"/>
  <c r="B551"/>
  <c r="C551"/>
  <c r="E552" l="1"/>
  <c r="A553"/>
  <c r="D552"/>
  <c r="B552"/>
  <c r="C552"/>
  <c r="E553" l="1"/>
  <c r="A554"/>
  <c r="B553"/>
  <c r="C553"/>
  <c r="D553" s="1"/>
  <c r="E554" l="1"/>
  <c r="A555"/>
  <c r="D554"/>
  <c r="B554"/>
  <c r="C554"/>
  <c r="E555" l="1"/>
  <c r="A556"/>
  <c r="B555"/>
  <c r="D555"/>
  <c r="C555"/>
  <c r="E556" l="1"/>
  <c r="A557"/>
  <c r="C556"/>
  <c r="D556"/>
  <c r="B556"/>
  <c r="E557" l="1"/>
  <c r="A558"/>
  <c r="D557"/>
  <c r="C557"/>
  <c r="B557"/>
  <c r="E558" l="1"/>
  <c r="A559"/>
  <c r="C558"/>
  <c r="D558" s="1"/>
  <c r="B558"/>
  <c r="E559" l="1"/>
  <c r="A560"/>
  <c r="D559"/>
  <c r="B559"/>
  <c r="C559"/>
  <c r="E560" l="1"/>
  <c r="A561"/>
  <c r="D560"/>
  <c r="C560"/>
  <c r="B560"/>
  <c r="E561" l="1"/>
  <c r="A562"/>
  <c r="B561"/>
  <c r="D561" s="1"/>
  <c r="C561"/>
  <c r="E562" l="1"/>
  <c r="A563"/>
  <c r="D562"/>
  <c r="B562"/>
  <c r="C562"/>
  <c r="E563" l="1"/>
  <c r="A564"/>
  <c r="B563"/>
  <c r="D563" s="1"/>
  <c r="C563"/>
  <c r="E564" l="1"/>
  <c r="A565"/>
  <c r="C564"/>
  <c r="D564" s="1"/>
  <c r="B564"/>
  <c r="E565" l="1"/>
  <c r="A566"/>
  <c r="D565"/>
  <c r="B565"/>
  <c r="C565"/>
  <c r="E566" l="1"/>
  <c r="A567"/>
  <c r="C566"/>
  <c r="D566" s="1"/>
  <c r="B566"/>
  <c r="E567" l="1"/>
  <c r="A568"/>
  <c r="B567"/>
  <c r="C567"/>
  <c r="D567" s="1"/>
  <c r="E568" l="1"/>
  <c r="A569"/>
  <c r="D568"/>
  <c r="B568"/>
  <c r="C568"/>
  <c r="E569" l="1"/>
  <c r="A570"/>
  <c r="B569"/>
  <c r="D569"/>
  <c r="C569"/>
  <c r="E570" l="1"/>
  <c r="A571"/>
  <c r="D570"/>
  <c r="B570"/>
  <c r="C570"/>
  <c r="E571" l="1"/>
  <c r="A572"/>
  <c r="B571"/>
  <c r="C571"/>
  <c r="D571" s="1"/>
  <c r="E572" l="1"/>
  <c r="A573"/>
  <c r="C572"/>
  <c r="D572"/>
  <c r="B572"/>
  <c r="E573" l="1"/>
  <c r="A574"/>
  <c r="D573"/>
  <c r="B573"/>
  <c r="C573"/>
  <c r="E574" l="1"/>
  <c r="A575"/>
  <c r="C574"/>
  <c r="D574" s="1"/>
  <c r="B574"/>
  <c r="E575" l="1"/>
  <c r="A576"/>
  <c r="D575"/>
  <c r="C575"/>
  <c r="B575"/>
  <c r="E576" l="1"/>
  <c r="A577"/>
  <c r="D576"/>
  <c r="B576"/>
  <c r="C576"/>
  <c r="E577" l="1"/>
  <c r="A578"/>
  <c r="B577"/>
  <c r="D577" s="1"/>
  <c r="C577"/>
  <c r="E578" l="1"/>
  <c r="A579"/>
  <c r="C578"/>
  <c r="D578" s="1"/>
  <c r="B578"/>
  <c r="E579" l="1"/>
  <c r="A580"/>
  <c r="B579"/>
  <c r="D579" s="1"/>
  <c r="C579"/>
  <c r="E580" l="1"/>
  <c r="A581"/>
  <c r="C580"/>
  <c r="D580" s="1"/>
  <c r="B580"/>
  <c r="E581" l="1"/>
  <c r="A582"/>
  <c r="B581"/>
  <c r="C581"/>
  <c r="D581" s="1"/>
  <c r="E582" l="1"/>
  <c r="A583"/>
  <c r="C582"/>
  <c r="D582" s="1"/>
  <c r="B582"/>
  <c r="E583" l="1"/>
  <c r="A584"/>
  <c r="D583"/>
  <c r="B583"/>
  <c r="C583"/>
  <c r="E584" l="1"/>
  <c r="A585"/>
  <c r="D584"/>
  <c r="B584"/>
  <c r="C584"/>
  <c r="E585" l="1"/>
  <c r="A586"/>
  <c r="B585"/>
  <c r="C585"/>
  <c r="D585" s="1"/>
  <c r="E586" l="1"/>
  <c r="A587"/>
  <c r="D586"/>
  <c r="B586"/>
  <c r="C586"/>
  <c r="E587" l="1"/>
  <c r="A588"/>
  <c r="B587"/>
  <c r="D587" s="1"/>
  <c r="C587"/>
  <c r="E588" l="1"/>
  <c r="A589"/>
  <c r="C588"/>
  <c r="D588" s="1"/>
  <c r="B588"/>
  <c r="E589" l="1"/>
  <c r="A590"/>
  <c r="D589"/>
  <c r="C589"/>
  <c r="B589"/>
  <c r="E590" l="1"/>
  <c r="A591"/>
  <c r="D590"/>
  <c r="C590"/>
  <c r="B590"/>
  <c r="E591" l="1"/>
  <c r="A592"/>
  <c r="D591"/>
  <c r="B591"/>
  <c r="C591"/>
  <c r="E592" l="1"/>
  <c r="A593"/>
  <c r="D592"/>
  <c r="C592"/>
  <c r="B592"/>
  <c r="E593" l="1"/>
  <c r="A594"/>
  <c r="B593"/>
  <c r="C593"/>
  <c r="D593" s="1"/>
  <c r="E594" l="1"/>
  <c r="A595"/>
  <c r="D594"/>
  <c r="B594"/>
  <c r="C594"/>
  <c r="E595" l="1"/>
  <c r="A596"/>
  <c r="B595"/>
  <c r="D595" s="1"/>
  <c r="C595"/>
  <c r="E596" l="1"/>
  <c r="A597"/>
  <c r="C596"/>
  <c r="D596" s="1"/>
  <c r="B596"/>
  <c r="E597" l="1"/>
  <c r="A598"/>
  <c r="D597"/>
  <c r="B597"/>
  <c r="C597"/>
  <c r="E598" l="1"/>
  <c r="A599"/>
  <c r="D598"/>
  <c r="C598"/>
  <c r="B598"/>
  <c r="E599" l="1"/>
  <c r="A600"/>
  <c r="B599"/>
  <c r="C599"/>
  <c r="D599" s="1"/>
  <c r="E600" l="1"/>
  <c r="A601"/>
  <c r="D600"/>
  <c r="B600"/>
  <c r="C600"/>
  <c r="E601" l="1"/>
  <c r="A602"/>
  <c r="B601"/>
  <c r="D601"/>
  <c r="C601"/>
  <c r="E602" l="1"/>
  <c r="A603"/>
  <c r="B602"/>
  <c r="D602" s="1"/>
  <c r="C602"/>
  <c r="E603" l="1"/>
  <c r="A604"/>
  <c r="B603"/>
  <c r="D603" s="1"/>
  <c r="C603"/>
  <c r="E604" l="1"/>
  <c r="A605"/>
  <c r="C604"/>
  <c r="D604" s="1"/>
  <c r="B604"/>
  <c r="E605" l="1"/>
  <c r="A606"/>
  <c r="D605"/>
  <c r="B605"/>
  <c r="C605"/>
  <c r="E606" l="1"/>
  <c r="A607"/>
  <c r="D606"/>
  <c r="C606"/>
  <c r="B606"/>
  <c r="E607" l="1"/>
  <c r="A608"/>
  <c r="D607"/>
  <c r="C607"/>
  <c r="B607"/>
  <c r="E608" l="1"/>
  <c r="A609"/>
  <c r="D608"/>
  <c r="B608"/>
  <c r="C608"/>
  <c r="E609" l="1"/>
  <c r="A610"/>
  <c r="B609"/>
  <c r="D609"/>
  <c r="C609"/>
  <c r="E610" l="1"/>
  <c r="A611"/>
  <c r="C610"/>
  <c r="D610" s="1"/>
  <c r="B610"/>
  <c r="E611" l="1"/>
  <c r="A612"/>
  <c r="B611"/>
  <c r="C611"/>
  <c r="D611" s="1"/>
  <c r="E612" l="1"/>
  <c r="A613"/>
  <c r="C612"/>
  <c r="D612" s="1"/>
  <c r="B612"/>
  <c r="E613" l="1"/>
  <c r="A614"/>
  <c r="B613"/>
  <c r="C613"/>
  <c r="D613" s="1"/>
  <c r="E614" l="1"/>
  <c r="A615"/>
  <c r="D614"/>
  <c r="C614"/>
  <c r="B614"/>
  <c r="E615" l="1"/>
  <c r="A616"/>
  <c r="B615"/>
  <c r="D615" s="1"/>
  <c r="C615"/>
  <c r="E616" l="1"/>
  <c r="A617"/>
  <c r="D616"/>
  <c r="B616"/>
  <c r="C616"/>
  <c r="E617" l="1"/>
  <c r="A618"/>
  <c r="B617"/>
  <c r="C617"/>
  <c r="D617" s="1"/>
  <c r="E618" l="1"/>
  <c r="A619"/>
  <c r="D618"/>
  <c r="B618"/>
  <c r="C618"/>
  <c r="E619" l="1"/>
  <c r="A620"/>
  <c r="B619"/>
  <c r="D619" s="1"/>
  <c r="C619"/>
  <c r="E620" l="1"/>
  <c r="A621"/>
  <c r="C620"/>
  <c r="D620"/>
  <c r="B620"/>
  <c r="E621" l="1"/>
  <c r="A622"/>
  <c r="D621"/>
  <c r="C621"/>
  <c r="B621"/>
  <c r="E622" l="1"/>
  <c r="A623"/>
  <c r="C622"/>
  <c r="D622" s="1"/>
  <c r="B622"/>
  <c r="E623" l="1"/>
  <c r="A624"/>
  <c r="D623"/>
  <c r="B623"/>
  <c r="C623"/>
  <c r="E624" l="1"/>
  <c r="A625"/>
  <c r="C624"/>
  <c r="D624" s="1"/>
  <c r="B624"/>
  <c r="E625" l="1"/>
  <c r="A626"/>
  <c r="B625"/>
  <c r="D625" s="1"/>
  <c r="C625"/>
  <c r="E626" l="1"/>
  <c r="A627"/>
  <c r="D626"/>
  <c r="B626"/>
  <c r="C626"/>
  <c r="E627" l="1"/>
  <c r="A628"/>
  <c r="B627"/>
  <c r="D627" s="1"/>
  <c r="C627"/>
  <c r="E628" l="1"/>
  <c r="A629"/>
  <c r="C628"/>
  <c r="D628" s="1"/>
  <c r="B628"/>
  <c r="E629" l="1"/>
  <c r="A630"/>
  <c r="D629"/>
  <c r="B629"/>
  <c r="C629"/>
  <c r="E630" l="1"/>
  <c r="A631"/>
  <c r="C630"/>
  <c r="D630" s="1"/>
  <c r="B630"/>
  <c r="E631" l="1"/>
  <c r="A632"/>
  <c r="C631"/>
  <c r="D631"/>
  <c r="B631"/>
  <c r="E632" l="1"/>
  <c r="A633"/>
  <c r="D632"/>
  <c r="B632"/>
  <c r="C632"/>
  <c r="E633" l="1"/>
  <c r="A634"/>
  <c r="B633"/>
  <c r="D633" s="1"/>
  <c r="C633"/>
  <c r="E634" l="1"/>
  <c r="A635"/>
  <c r="D634"/>
  <c r="B634"/>
  <c r="C634"/>
  <c r="E635" l="1"/>
  <c r="A636"/>
  <c r="B635"/>
  <c r="C635"/>
  <c r="D635" s="1"/>
  <c r="E636" l="1"/>
  <c r="A637"/>
  <c r="C636"/>
  <c r="D636" s="1"/>
  <c r="B636"/>
  <c r="E637" l="1"/>
  <c r="A638"/>
  <c r="B637"/>
  <c r="D637" s="1"/>
  <c r="C637"/>
  <c r="E638" l="1"/>
  <c r="A639"/>
  <c r="D638"/>
  <c r="C638"/>
  <c r="B638"/>
  <c r="E639" l="1"/>
  <c r="A640"/>
  <c r="D639"/>
  <c r="C639"/>
  <c r="B639"/>
  <c r="E640" l="1"/>
  <c r="A641"/>
  <c r="D640"/>
  <c r="B640"/>
  <c r="C640"/>
  <c r="E641" l="1"/>
  <c r="A642"/>
  <c r="B641"/>
  <c r="C641"/>
  <c r="D641" s="1"/>
  <c r="E642" l="1"/>
  <c r="A643"/>
  <c r="C642"/>
  <c r="D642" s="1"/>
  <c r="B642"/>
  <c r="E643" l="1"/>
  <c r="A644"/>
  <c r="B643"/>
  <c r="D643"/>
  <c r="C643"/>
  <c r="E644" l="1"/>
  <c r="A645"/>
  <c r="C644"/>
  <c r="D644" s="1"/>
  <c r="B644"/>
  <c r="E645" l="1"/>
  <c r="A646"/>
  <c r="B645"/>
  <c r="C645"/>
  <c r="D645" s="1"/>
  <c r="E646" l="1"/>
  <c r="A647"/>
  <c r="D646"/>
  <c r="C646"/>
  <c r="B646"/>
  <c r="E647" l="1"/>
  <c r="A648"/>
  <c r="D647"/>
  <c r="B647"/>
  <c r="C647"/>
  <c r="E648" l="1"/>
  <c r="A649"/>
  <c r="D648"/>
  <c r="B648"/>
  <c r="C648"/>
  <c r="E649" l="1"/>
  <c r="A650"/>
  <c r="B649"/>
  <c r="C649"/>
  <c r="D649" s="1"/>
  <c r="E650" l="1"/>
  <c r="A651"/>
  <c r="D650"/>
  <c r="B650"/>
  <c r="C650"/>
  <c r="E651" l="1"/>
  <c r="A652"/>
  <c r="B651"/>
  <c r="D651"/>
  <c r="C651"/>
  <c r="E652" l="1"/>
  <c r="A653"/>
  <c r="C652"/>
  <c r="D652"/>
  <c r="B652"/>
  <c r="E653" l="1"/>
  <c r="A654"/>
  <c r="C653"/>
  <c r="D653" s="1"/>
  <c r="B653"/>
  <c r="E654" l="1"/>
  <c r="A655"/>
  <c r="C654"/>
  <c r="D654" s="1"/>
  <c r="B654"/>
  <c r="E655" l="1"/>
  <c r="A656"/>
  <c r="D655"/>
  <c r="B655"/>
  <c r="C655"/>
  <c r="E656" l="1"/>
  <c r="A657"/>
  <c r="D656"/>
  <c r="C656"/>
  <c r="B656"/>
  <c r="E657" l="1"/>
  <c r="A658"/>
  <c r="B657"/>
  <c r="D657" s="1"/>
  <c r="C657"/>
  <c r="E658" l="1"/>
  <c r="A659"/>
  <c r="D658"/>
  <c r="B658"/>
  <c r="C658"/>
  <c r="E659" l="1"/>
  <c r="A660"/>
  <c r="B659"/>
  <c r="D659"/>
  <c r="C659"/>
  <c r="E660" l="1"/>
  <c r="A661"/>
  <c r="C660"/>
  <c r="D660" s="1"/>
  <c r="B660"/>
  <c r="E661" l="1"/>
  <c r="A662"/>
  <c r="D661"/>
  <c r="B661"/>
  <c r="C661"/>
  <c r="E662" l="1"/>
  <c r="A663"/>
  <c r="D662"/>
  <c r="C662"/>
  <c r="B662"/>
  <c r="E663" l="1"/>
  <c r="A664"/>
  <c r="B663"/>
  <c r="C663"/>
  <c r="D663" s="1"/>
  <c r="E664" l="1"/>
  <c r="A665"/>
  <c r="D664"/>
  <c r="B664"/>
  <c r="C664"/>
  <c r="E665" l="1"/>
  <c r="A666"/>
  <c r="B665"/>
  <c r="D665" s="1"/>
  <c r="C665"/>
  <c r="E666" l="1"/>
  <c r="A667"/>
  <c r="D666"/>
  <c r="B666"/>
  <c r="C666"/>
  <c r="E667" l="1"/>
  <c r="A668"/>
  <c r="B667"/>
  <c r="C667"/>
  <c r="D667" s="1"/>
  <c r="E668" l="1"/>
  <c r="A669"/>
  <c r="C668"/>
  <c r="D668" s="1"/>
  <c r="B668"/>
  <c r="E669" l="1"/>
  <c r="A670"/>
  <c r="D669"/>
  <c r="B669"/>
  <c r="C669"/>
  <c r="E670" l="1"/>
  <c r="A671"/>
  <c r="C670"/>
  <c r="D670" s="1"/>
  <c r="B670"/>
  <c r="E671" l="1"/>
  <c r="A672"/>
  <c r="D671"/>
  <c r="C671"/>
  <c r="B671"/>
  <c r="E672" l="1"/>
  <c r="A673"/>
  <c r="D672"/>
  <c r="B672"/>
  <c r="C672"/>
  <c r="E673" l="1"/>
  <c r="A674"/>
  <c r="B673"/>
  <c r="D673"/>
  <c r="C673"/>
  <c r="E674" l="1"/>
  <c r="A675"/>
  <c r="C674"/>
  <c r="D674" s="1"/>
  <c r="B674"/>
  <c r="E675" l="1"/>
  <c r="A676"/>
  <c r="B675"/>
  <c r="D675"/>
  <c r="C675"/>
  <c r="E676" l="1"/>
  <c r="A677"/>
  <c r="C676"/>
  <c r="D676"/>
  <c r="B676"/>
  <c r="E677" l="1"/>
  <c r="A678"/>
  <c r="B677"/>
  <c r="C677"/>
  <c r="D677" s="1"/>
  <c r="E678" l="1"/>
  <c r="A679"/>
  <c r="D678"/>
  <c r="C678"/>
  <c r="B678"/>
  <c r="E679" l="1"/>
  <c r="A680"/>
  <c r="D679"/>
  <c r="B679"/>
  <c r="C679"/>
  <c r="E680" l="1"/>
  <c r="A681"/>
  <c r="D680"/>
  <c r="B680"/>
  <c r="C680"/>
  <c r="E681" l="1"/>
  <c r="A682"/>
  <c r="B681"/>
  <c r="C681"/>
  <c r="D681" s="1"/>
  <c r="E682" l="1"/>
  <c r="A683"/>
  <c r="D682"/>
  <c r="B682"/>
  <c r="C682"/>
  <c r="E683" l="1"/>
  <c r="A684"/>
  <c r="B683"/>
  <c r="D683"/>
  <c r="C683"/>
  <c r="E684" l="1"/>
  <c r="A685"/>
  <c r="C684"/>
  <c r="D684" s="1"/>
  <c r="B684"/>
  <c r="E685" l="1"/>
  <c r="A686"/>
  <c r="D685"/>
  <c r="C685"/>
  <c r="B685"/>
  <c r="E686" l="1"/>
  <c r="A687"/>
  <c r="D686"/>
  <c r="C686"/>
  <c r="B686"/>
  <c r="E687" l="1"/>
  <c r="A688"/>
  <c r="B687"/>
  <c r="C687"/>
  <c r="D687" s="1"/>
  <c r="E688" l="1"/>
  <c r="A689"/>
  <c r="C688"/>
  <c r="D688" s="1"/>
  <c r="B688"/>
  <c r="E689" l="1"/>
  <c r="A690"/>
  <c r="B689"/>
  <c r="D689" s="1"/>
  <c r="C689"/>
  <c r="E690" l="1"/>
  <c r="A691"/>
  <c r="B690"/>
  <c r="D690" s="1"/>
  <c r="C690"/>
  <c r="E691" l="1"/>
  <c r="A692"/>
  <c r="B691"/>
  <c r="D691"/>
  <c r="C691"/>
  <c r="E692" l="1"/>
  <c r="A693"/>
  <c r="C692"/>
  <c r="D692" s="1"/>
  <c r="B692"/>
  <c r="E693" l="1"/>
  <c r="A694"/>
  <c r="D693"/>
  <c r="B693"/>
  <c r="C693"/>
  <c r="E694" l="1"/>
  <c r="A695"/>
  <c r="D694"/>
  <c r="C694"/>
  <c r="B694"/>
  <c r="E695" l="1"/>
  <c r="A696"/>
  <c r="B695"/>
  <c r="C695"/>
  <c r="D695" s="1"/>
  <c r="E696" l="1"/>
  <c r="A697"/>
  <c r="D696"/>
  <c r="B696"/>
  <c r="C696"/>
  <c r="E697" l="1"/>
  <c r="A698"/>
  <c r="B697"/>
  <c r="D697"/>
  <c r="C697"/>
  <c r="E698" l="1"/>
  <c r="A699"/>
  <c r="B698"/>
  <c r="D698" s="1"/>
  <c r="C698"/>
  <c r="E699" l="1"/>
  <c r="A700"/>
  <c r="B699"/>
  <c r="C699"/>
  <c r="D699" s="1"/>
  <c r="E700" l="1"/>
  <c r="A701"/>
  <c r="C700"/>
  <c r="D700" s="1"/>
  <c r="B700"/>
  <c r="E701" l="1"/>
  <c r="A702"/>
  <c r="D701"/>
  <c r="B701"/>
  <c r="C701"/>
  <c r="E702" l="1"/>
  <c r="A703"/>
  <c r="C702"/>
  <c r="D702" s="1"/>
  <c r="B702"/>
  <c r="E703" l="1"/>
  <c r="A704"/>
  <c r="C703"/>
  <c r="D703" s="1"/>
  <c r="B703"/>
  <c r="E704" l="1"/>
  <c r="A705"/>
  <c r="D704"/>
  <c r="B704"/>
  <c r="C704"/>
  <c r="E705" l="1"/>
  <c r="A706"/>
  <c r="B705"/>
  <c r="D705" s="1"/>
  <c r="C705"/>
  <c r="E706" l="1"/>
  <c r="A707"/>
  <c r="C706"/>
  <c r="D706" s="1"/>
  <c r="B706"/>
  <c r="E707" l="1"/>
  <c r="A708"/>
  <c r="B707"/>
  <c r="D707"/>
  <c r="C707"/>
  <c r="E708" l="1"/>
  <c r="A709"/>
  <c r="C708"/>
  <c r="D708"/>
  <c r="B708"/>
  <c r="E709" l="1"/>
  <c r="A710"/>
  <c r="B709"/>
  <c r="C709"/>
  <c r="D709" s="1"/>
  <c r="E710" l="1"/>
  <c r="A711"/>
  <c r="D710"/>
  <c r="C710"/>
  <c r="B710"/>
  <c r="E711" l="1"/>
  <c r="A712"/>
  <c r="D711"/>
  <c r="B711"/>
  <c r="C711"/>
  <c r="E712" l="1"/>
  <c r="A713"/>
  <c r="D712"/>
  <c r="B712"/>
  <c r="C712"/>
  <c r="E713" l="1"/>
  <c r="A714"/>
  <c r="B713"/>
  <c r="C713"/>
  <c r="D713" s="1"/>
  <c r="E714" l="1"/>
  <c r="A715"/>
  <c r="B714"/>
  <c r="D714" s="1"/>
  <c r="C714"/>
  <c r="E715" l="1"/>
  <c r="A716"/>
  <c r="B715"/>
  <c r="D715"/>
  <c r="C715"/>
  <c r="E716" l="1"/>
  <c r="A717"/>
  <c r="C716"/>
  <c r="D716"/>
  <c r="B716"/>
  <c r="E717" l="1"/>
  <c r="A718"/>
  <c r="D717"/>
  <c r="C717"/>
  <c r="B717"/>
  <c r="E718" l="1"/>
  <c r="A719"/>
  <c r="D718"/>
  <c r="C718"/>
  <c r="B718"/>
  <c r="E719" l="1"/>
  <c r="A720"/>
  <c r="D719"/>
  <c r="B719"/>
  <c r="C719"/>
  <c r="E720" l="1"/>
  <c r="A721"/>
  <c r="D720"/>
  <c r="C720"/>
  <c r="B720"/>
  <c r="E721" l="1"/>
  <c r="A722"/>
  <c r="B721"/>
  <c r="D721" s="1"/>
  <c r="C721"/>
  <c r="E722" l="1"/>
  <c r="A723"/>
  <c r="D722"/>
  <c r="B722"/>
  <c r="C722"/>
  <c r="E723" l="1"/>
  <c r="A724"/>
  <c r="B723"/>
  <c r="D723" s="1"/>
  <c r="C723"/>
  <c r="E724" l="1"/>
  <c r="A725"/>
  <c r="C724"/>
  <c r="D724" s="1"/>
  <c r="B724"/>
  <c r="E725" l="1"/>
  <c r="A726"/>
  <c r="D725"/>
  <c r="B725"/>
  <c r="C725"/>
  <c r="E726" l="1"/>
  <c r="A727"/>
  <c r="D726"/>
  <c r="C726"/>
  <c r="B726"/>
  <c r="E727" l="1"/>
  <c r="A728"/>
  <c r="B727"/>
  <c r="C727"/>
  <c r="D727" s="1"/>
  <c r="E728" l="1"/>
  <c r="A729"/>
  <c r="D728"/>
  <c r="B728"/>
  <c r="C728"/>
  <c r="E729" l="1"/>
  <c r="A730"/>
  <c r="B729"/>
  <c r="C729"/>
  <c r="D729" s="1"/>
  <c r="E730" l="1"/>
  <c r="A731"/>
  <c r="D730"/>
  <c r="B730"/>
  <c r="C730"/>
  <c r="E731" l="1"/>
  <c r="A732"/>
  <c r="B731"/>
  <c r="C731"/>
  <c r="D731" s="1"/>
  <c r="E732" l="1"/>
  <c r="A733"/>
  <c r="C732"/>
  <c r="D732"/>
  <c r="B732"/>
  <c r="E733" l="1"/>
  <c r="A734"/>
  <c r="B733"/>
  <c r="D733" s="1"/>
  <c r="C733"/>
  <c r="E734" l="1"/>
  <c r="A735"/>
  <c r="D734"/>
  <c r="C734"/>
  <c r="B734"/>
  <c r="E735" l="1"/>
  <c r="A736"/>
  <c r="D735"/>
  <c r="C735"/>
  <c r="B735"/>
  <c r="E736" l="1"/>
  <c r="A737"/>
  <c r="B736"/>
  <c r="D736" s="1"/>
  <c r="C736"/>
  <c r="E737" l="1"/>
  <c r="A738"/>
  <c r="B737"/>
  <c r="C737"/>
  <c r="D737" s="1"/>
  <c r="E738" l="1"/>
  <c r="A739"/>
  <c r="C738"/>
  <c r="D738" s="1"/>
  <c r="B738"/>
  <c r="E739" l="1"/>
  <c r="A740"/>
  <c r="B739"/>
  <c r="D739"/>
  <c r="C739"/>
  <c r="E740" l="1"/>
  <c r="A741"/>
  <c r="C740"/>
  <c r="D740" s="1"/>
  <c r="B740"/>
  <c r="E741" l="1"/>
  <c r="A742"/>
  <c r="B741"/>
  <c r="C741"/>
  <c r="D741" s="1"/>
  <c r="E742" l="1"/>
  <c r="A743"/>
  <c r="D742"/>
  <c r="C742"/>
  <c r="B742"/>
  <c r="E743" l="1"/>
  <c r="A744"/>
  <c r="D743"/>
  <c r="B743"/>
  <c r="C743"/>
  <c r="E744" l="1"/>
  <c r="A745"/>
  <c r="B744"/>
  <c r="D744" s="1"/>
  <c r="C744"/>
  <c r="E745" l="1"/>
  <c r="A746"/>
  <c r="B745"/>
  <c r="C745"/>
  <c r="D745" s="1"/>
  <c r="E746" l="1"/>
  <c r="A747"/>
  <c r="D746"/>
  <c r="B746"/>
  <c r="C746"/>
  <c r="E747" l="1"/>
  <c r="A748"/>
  <c r="B747"/>
  <c r="D747"/>
  <c r="C747"/>
  <c r="E748" l="1"/>
  <c r="A749"/>
  <c r="C748"/>
  <c r="D748" s="1"/>
  <c r="B748"/>
  <c r="E749" l="1"/>
  <c r="A750"/>
  <c r="D749"/>
  <c r="C749"/>
  <c r="B749"/>
  <c r="E750" l="1"/>
  <c r="A751"/>
  <c r="D750"/>
  <c r="C750"/>
  <c r="B750"/>
  <c r="E751" l="1"/>
  <c r="A752"/>
  <c r="D751"/>
  <c r="B751"/>
  <c r="C751"/>
  <c r="E752" l="1"/>
  <c r="A753"/>
  <c r="C752"/>
  <c r="D752" s="1"/>
  <c r="B752"/>
  <c r="E753" l="1"/>
  <c r="A754"/>
  <c r="B753"/>
  <c r="D753" s="1"/>
  <c r="C753"/>
  <c r="E754" l="1"/>
  <c r="A755"/>
  <c r="B754"/>
  <c r="D754" s="1"/>
  <c r="C754"/>
  <c r="E755" l="1"/>
  <c r="A756"/>
  <c r="B755"/>
  <c r="D755" s="1"/>
  <c r="C755"/>
  <c r="E756" l="1"/>
  <c r="A757"/>
  <c r="C756"/>
  <c r="D756" s="1"/>
  <c r="B756"/>
  <c r="E757" l="1"/>
  <c r="A758"/>
  <c r="D757"/>
  <c r="B757"/>
  <c r="C757"/>
  <c r="E758" l="1"/>
  <c r="A759"/>
  <c r="D758"/>
  <c r="C758"/>
  <c r="B758"/>
  <c r="E759" l="1"/>
  <c r="A760"/>
  <c r="B759"/>
  <c r="C759"/>
  <c r="D759" s="1"/>
  <c r="E760" l="1"/>
  <c r="A761"/>
  <c r="D760"/>
  <c r="B760"/>
  <c r="C760"/>
  <c r="E761" l="1"/>
  <c r="A762"/>
  <c r="B761"/>
  <c r="D761"/>
  <c r="C761"/>
  <c r="E762" l="1"/>
  <c r="A763"/>
  <c r="D762"/>
  <c r="B762"/>
  <c r="C762"/>
  <c r="E763" l="1"/>
  <c r="A764"/>
  <c r="B763"/>
  <c r="C763"/>
  <c r="D763" s="1"/>
  <c r="E764" l="1"/>
  <c r="A765"/>
  <c r="C764"/>
  <c r="D764" s="1"/>
  <c r="B764"/>
  <c r="E765" l="1"/>
  <c r="A766"/>
  <c r="D765"/>
  <c r="B765"/>
  <c r="C765"/>
  <c r="E766" l="1"/>
  <c r="A767"/>
  <c r="D766"/>
  <c r="C766"/>
  <c r="B766"/>
  <c r="E767" l="1"/>
  <c r="A768"/>
  <c r="D767"/>
  <c r="C767"/>
  <c r="B767"/>
  <c r="E768" l="1"/>
  <c r="A769"/>
  <c r="D768"/>
  <c r="B768"/>
  <c r="C768"/>
  <c r="E769" l="1"/>
  <c r="A770"/>
  <c r="B769"/>
  <c r="D769"/>
  <c r="C769"/>
  <c r="E770" l="1"/>
  <c r="A771"/>
  <c r="C770"/>
  <c r="D770" s="1"/>
  <c r="B770"/>
  <c r="E771" l="1"/>
  <c r="A772"/>
  <c r="B771"/>
  <c r="D771" s="1"/>
  <c r="C771"/>
  <c r="E772" l="1"/>
  <c r="A773"/>
  <c r="C772"/>
  <c r="D772" s="1"/>
  <c r="B772"/>
  <c r="E773" l="1"/>
  <c r="A774"/>
  <c r="B773"/>
  <c r="C773"/>
  <c r="D773" s="1"/>
  <c r="E774" l="1"/>
  <c r="A775"/>
  <c r="C774"/>
  <c r="D774" s="1"/>
  <c r="B774"/>
  <c r="E775" l="1"/>
  <c r="A776"/>
  <c r="D775"/>
  <c r="B775"/>
  <c r="C775"/>
  <c r="E776" l="1"/>
  <c r="A777"/>
  <c r="D776"/>
  <c r="B776"/>
  <c r="C776"/>
  <c r="E777" l="1"/>
  <c r="A778"/>
  <c r="B777"/>
  <c r="C777"/>
  <c r="D777" s="1"/>
  <c r="E778" l="1"/>
  <c r="A779"/>
  <c r="B778"/>
  <c r="D778" s="1"/>
  <c r="C778"/>
  <c r="E779" l="1"/>
  <c r="A780"/>
  <c r="B779"/>
  <c r="D779"/>
  <c r="C779"/>
  <c r="E780" l="1"/>
  <c r="A781"/>
  <c r="C780"/>
  <c r="D780" s="1"/>
  <c r="B780"/>
  <c r="E781" l="1"/>
  <c r="A782"/>
  <c r="C781"/>
  <c r="D781" s="1"/>
  <c r="B781"/>
  <c r="E782" l="1"/>
  <c r="A783"/>
  <c r="C782"/>
  <c r="D782" s="1"/>
  <c r="B782"/>
  <c r="E783" l="1"/>
  <c r="A784"/>
  <c r="D783"/>
  <c r="B783"/>
  <c r="C783"/>
  <c r="E784" l="1"/>
  <c r="A785"/>
  <c r="D784"/>
  <c r="C784"/>
  <c r="B784"/>
  <c r="E785" l="1"/>
  <c r="A786"/>
  <c r="B785"/>
  <c r="D785"/>
  <c r="C785"/>
  <c r="E786" l="1"/>
  <c r="A787"/>
  <c r="D786"/>
  <c r="B786"/>
  <c r="C786"/>
  <c r="E787" l="1"/>
  <c r="A788"/>
  <c r="B787"/>
  <c r="D787"/>
  <c r="C787"/>
  <c r="E788" l="1"/>
  <c r="A789"/>
  <c r="C788"/>
  <c r="D788" s="1"/>
  <c r="B788"/>
  <c r="E789" l="1"/>
  <c r="A790"/>
  <c r="B789"/>
  <c r="D789" s="1"/>
  <c r="C789"/>
  <c r="E790" l="1"/>
  <c r="A791"/>
  <c r="D790"/>
  <c r="C790"/>
  <c r="B790"/>
  <c r="E791" l="1"/>
  <c r="A792"/>
  <c r="B791"/>
  <c r="C791"/>
  <c r="D791" s="1"/>
  <c r="E792" l="1"/>
  <c r="A793"/>
  <c r="D792"/>
  <c r="B792"/>
  <c r="C792"/>
  <c r="E793" l="1"/>
  <c r="A794"/>
  <c r="B793"/>
  <c r="D793" s="1"/>
  <c r="C793"/>
  <c r="E794" l="1"/>
  <c r="A795"/>
  <c r="D794"/>
  <c r="B794"/>
  <c r="C794"/>
  <c r="E795" l="1"/>
  <c r="A796"/>
  <c r="B795"/>
  <c r="C795"/>
  <c r="D795" s="1"/>
  <c r="E796" l="1"/>
  <c r="A797"/>
  <c r="C796"/>
  <c r="D796" s="1"/>
  <c r="B796"/>
  <c r="E797" l="1"/>
  <c r="A798"/>
  <c r="B797"/>
  <c r="D797" s="1"/>
  <c r="C797"/>
  <c r="E798" l="1"/>
  <c r="A799"/>
  <c r="D798"/>
  <c r="C798"/>
  <c r="B798"/>
  <c r="E799" l="1"/>
  <c r="A800"/>
  <c r="D799"/>
  <c r="C799"/>
  <c r="B799"/>
  <c r="E800" l="1"/>
  <c r="A801"/>
  <c r="D800"/>
  <c r="B800"/>
  <c r="C800"/>
  <c r="E801" l="1"/>
  <c r="A802"/>
  <c r="B801"/>
  <c r="D801" s="1"/>
  <c r="C801"/>
  <c r="E802" l="1"/>
  <c r="A803"/>
  <c r="C802"/>
  <c r="D802" s="1"/>
  <c r="B802"/>
  <c r="E803" l="1"/>
  <c r="A804"/>
  <c r="B803"/>
  <c r="D803"/>
  <c r="C803"/>
  <c r="E804" l="1"/>
  <c r="A805"/>
  <c r="C804"/>
  <c r="D804"/>
  <c r="B804"/>
  <c r="E805" l="1"/>
  <c r="A806"/>
  <c r="B805"/>
  <c r="C805"/>
  <c r="D805" s="1"/>
  <c r="E806" l="1"/>
  <c r="A807"/>
  <c r="C806"/>
  <c r="D806" s="1"/>
  <c r="B806"/>
  <c r="E807" l="1"/>
  <c r="A808"/>
  <c r="D807"/>
  <c r="B807"/>
  <c r="C807"/>
  <c r="E808" l="1"/>
  <c r="A809"/>
  <c r="D808"/>
  <c r="B808"/>
  <c r="C808"/>
  <c r="E809" l="1"/>
  <c r="A810"/>
  <c r="B809"/>
  <c r="C809"/>
  <c r="D809" s="1"/>
  <c r="E810" l="1"/>
  <c r="A811"/>
  <c r="D810"/>
  <c r="B810"/>
  <c r="C810"/>
  <c r="E811" l="1"/>
  <c r="A812"/>
  <c r="B811"/>
  <c r="D811"/>
  <c r="C811"/>
  <c r="E812" l="1"/>
  <c r="A813"/>
  <c r="C812"/>
  <c r="D812"/>
  <c r="B812"/>
  <c r="E813" l="1"/>
  <c r="A814"/>
  <c r="D813"/>
  <c r="C813"/>
  <c r="B813"/>
  <c r="E814" l="1"/>
  <c r="A815"/>
  <c r="D814"/>
  <c r="C814"/>
  <c r="B814"/>
  <c r="E815" l="1"/>
  <c r="A816"/>
  <c r="D815"/>
  <c r="B815"/>
  <c r="C815"/>
  <c r="E816" l="1"/>
  <c r="A817"/>
  <c r="D816"/>
  <c r="C816"/>
  <c r="B816"/>
  <c r="E817" l="1"/>
  <c r="A818"/>
  <c r="B817"/>
  <c r="D817" s="1"/>
  <c r="C817"/>
  <c r="E818" l="1"/>
  <c r="A819"/>
  <c r="D818"/>
  <c r="B818"/>
  <c r="C818"/>
  <c r="E819" l="1"/>
  <c r="A820"/>
  <c r="B819"/>
  <c r="D819" s="1"/>
  <c r="C819"/>
  <c r="E820" l="1"/>
  <c r="A821"/>
  <c r="C820"/>
  <c r="D820" s="1"/>
  <c r="B820"/>
  <c r="E821" l="1"/>
  <c r="A822"/>
  <c r="D821"/>
  <c r="B821"/>
  <c r="C821"/>
  <c r="E822" l="1"/>
  <c r="A823"/>
  <c r="D822"/>
  <c r="C822"/>
  <c r="B822"/>
  <c r="E823" l="1"/>
  <c r="A824"/>
  <c r="B823"/>
  <c r="C823"/>
  <c r="D823" s="1"/>
  <c r="E824" l="1"/>
  <c r="A825"/>
  <c r="B824"/>
  <c r="D824" s="1"/>
  <c r="C824"/>
  <c r="E825" l="1"/>
  <c r="A826"/>
  <c r="B825"/>
  <c r="D825" s="1"/>
  <c r="C825"/>
  <c r="E826" l="1"/>
  <c r="A827"/>
  <c r="D826"/>
  <c r="B826"/>
  <c r="C826"/>
  <c r="E827" l="1"/>
  <c r="A828"/>
  <c r="B827"/>
  <c r="C827"/>
  <c r="D827" s="1"/>
  <c r="E828" l="1"/>
  <c r="A829"/>
  <c r="C828"/>
  <c r="D828" s="1"/>
  <c r="B828"/>
  <c r="E829" l="1"/>
  <c r="A830"/>
  <c r="D829"/>
  <c r="B829"/>
  <c r="C829"/>
  <c r="E830" l="1"/>
  <c r="A831"/>
  <c r="D830"/>
  <c r="C830"/>
  <c r="B830"/>
  <c r="E831" l="1"/>
  <c r="A832"/>
  <c r="D831"/>
  <c r="C831"/>
  <c r="B831"/>
  <c r="E832" l="1"/>
  <c r="A833"/>
  <c r="D832"/>
  <c r="B832"/>
  <c r="C832"/>
  <c r="E833" l="1"/>
  <c r="A834"/>
  <c r="B833"/>
  <c r="D833" s="1"/>
  <c r="C833"/>
  <c r="E834" l="1"/>
  <c r="A835"/>
  <c r="C834"/>
  <c r="D834" s="1"/>
  <c r="B834"/>
  <c r="E835" l="1"/>
  <c r="A836"/>
  <c r="B835"/>
  <c r="D835"/>
  <c r="C835"/>
  <c r="E836" l="1"/>
  <c r="A837"/>
  <c r="C836"/>
  <c r="D836" s="1"/>
  <c r="B836"/>
  <c r="E837" l="1"/>
  <c r="A838"/>
  <c r="C837"/>
  <c r="D837"/>
  <c r="B837"/>
  <c r="E838" l="1"/>
  <c r="A839"/>
  <c r="D838"/>
  <c r="C838"/>
  <c r="B838"/>
  <c r="E839" l="1"/>
  <c r="A840"/>
  <c r="D839"/>
  <c r="B839"/>
  <c r="C839"/>
  <c r="E840" l="1"/>
  <c r="A841"/>
  <c r="D840"/>
  <c r="B840"/>
  <c r="C840"/>
  <c r="E841" l="1"/>
  <c r="A842"/>
  <c r="B841"/>
  <c r="C841"/>
  <c r="D841" s="1"/>
  <c r="E842" l="1"/>
  <c r="A843"/>
  <c r="D842"/>
  <c r="B842"/>
  <c r="C842"/>
  <c r="E843" l="1"/>
  <c r="A844"/>
  <c r="B843"/>
  <c r="D843"/>
  <c r="C843"/>
  <c r="E844" l="1"/>
  <c r="A845"/>
  <c r="C844"/>
  <c r="D844" s="1"/>
  <c r="B844"/>
  <c r="E845" l="1"/>
  <c r="A846"/>
  <c r="D845"/>
  <c r="C845"/>
  <c r="B845"/>
  <c r="E846" l="1"/>
  <c r="A847"/>
  <c r="D846"/>
  <c r="C846"/>
  <c r="B846"/>
  <c r="E847" l="1"/>
  <c r="A848"/>
  <c r="D847"/>
  <c r="B847"/>
  <c r="C847"/>
  <c r="E848" l="1"/>
  <c r="A849"/>
  <c r="D848"/>
  <c r="C848"/>
  <c r="B848"/>
  <c r="E849" l="1"/>
  <c r="A850"/>
  <c r="B849"/>
  <c r="D849"/>
  <c r="C849"/>
  <c r="E850" l="1"/>
  <c r="A851"/>
  <c r="D850"/>
  <c r="B850"/>
  <c r="C850"/>
  <c r="E851" l="1"/>
  <c r="A852"/>
  <c r="B851"/>
  <c r="D851" s="1"/>
  <c r="C851"/>
  <c r="E852" l="1"/>
  <c r="A853"/>
  <c r="C852"/>
  <c r="D852" s="1"/>
  <c r="B852"/>
  <c r="E853" l="1"/>
  <c r="A854"/>
  <c r="D853"/>
  <c r="B853"/>
  <c r="C853"/>
  <c r="E854" l="1"/>
  <c r="A855"/>
  <c r="D854"/>
  <c r="C854"/>
  <c r="B854"/>
  <c r="E855" l="1"/>
  <c r="A856"/>
  <c r="B855"/>
  <c r="C855"/>
  <c r="D855" s="1"/>
  <c r="E856" l="1"/>
  <c r="A857"/>
  <c r="D856"/>
  <c r="B856"/>
  <c r="C856"/>
  <c r="E857" l="1"/>
  <c r="A858"/>
  <c r="B857"/>
  <c r="D857"/>
  <c r="C857"/>
  <c r="E858" l="1"/>
  <c r="A859"/>
  <c r="D858"/>
  <c r="B858"/>
  <c r="C858"/>
  <c r="E859" l="1"/>
  <c r="A860"/>
  <c r="B859"/>
  <c r="C859"/>
  <c r="D859" s="1"/>
  <c r="E860" l="1"/>
  <c r="A861"/>
  <c r="C860"/>
  <c r="D860" s="1"/>
  <c r="B860"/>
  <c r="E861" l="1"/>
  <c r="A862"/>
  <c r="D861"/>
  <c r="B861"/>
  <c r="C861"/>
  <c r="E862" l="1"/>
  <c r="A863"/>
  <c r="D862"/>
  <c r="C862"/>
  <c r="B862"/>
  <c r="E863" l="1"/>
  <c r="A864"/>
  <c r="D863"/>
  <c r="C863"/>
  <c r="B863"/>
  <c r="E864" l="1"/>
  <c r="A865"/>
  <c r="D864"/>
  <c r="B864"/>
  <c r="C864"/>
  <c r="E865" l="1"/>
  <c r="A866"/>
  <c r="B865"/>
  <c r="D865"/>
  <c r="C865"/>
  <c r="E866" l="1"/>
  <c r="A867"/>
  <c r="C866"/>
  <c r="D866" s="1"/>
  <c r="B866"/>
  <c r="E867" l="1"/>
  <c r="A868"/>
  <c r="B867"/>
  <c r="D867" s="1"/>
  <c r="C867"/>
  <c r="E868" l="1"/>
  <c r="A869"/>
  <c r="C868"/>
  <c r="D868" s="1"/>
  <c r="B868"/>
  <c r="E869" l="1"/>
  <c r="A870"/>
  <c r="B869"/>
  <c r="C869"/>
  <c r="D869" s="1"/>
  <c r="E870" l="1"/>
  <c r="A871"/>
  <c r="D870"/>
  <c r="C870"/>
  <c r="B870"/>
  <c r="E871" l="1"/>
  <c r="A872"/>
  <c r="D871"/>
  <c r="B871"/>
  <c r="C871"/>
  <c r="E872" l="1"/>
  <c r="A873"/>
  <c r="D872"/>
  <c r="B872"/>
  <c r="C872"/>
  <c r="E873" l="1"/>
  <c r="A874"/>
  <c r="B873"/>
  <c r="C873"/>
  <c r="D873" s="1"/>
  <c r="E874" l="1"/>
  <c r="A875"/>
  <c r="B874"/>
  <c r="D874" s="1"/>
  <c r="C874"/>
  <c r="E875" l="1"/>
  <c r="A876"/>
  <c r="B875"/>
  <c r="D875"/>
  <c r="C875"/>
  <c r="E876" l="1"/>
  <c r="A877"/>
  <c r="C876"/>
  <c r="D876" s="1"/>
  <c r="B876"/>
  <c r="E877" l="1"/>
  <c r="A878"/>
  <c r="D877"/>
  <c r="C877"/>
  <c r="B877"/>
  <c r="E878" l="1"/>
  <c r="A879"/>
  <c r="C878"/>
  <c r="D878" s="1"/>
  <c r="B878"/>
  <c r="E879" l="1"/>
  <c r="A880"/>
  <c r="D879"/>
  <c r="B879"/>
  <c r="C879"/>
  <c r="E880" l="1"/>
  <c r="A881"/>
  <c r="C880"/>
  <c r="D880" s="1"/>
  <c r="B880"/>
  <c r="E881" l="1"/>
  <c r="A882"/>
  <c r="B881"/>
  <c r="D881" s="1"/>
  <c r="C881"/>
  <c r="E882" l="1"/>
  <c r="A883"/>
  <c r="D882"/>
  <c r="B882"/>
  <c r="C882"/>
  <c r="E883" l="1"/>
  <c r="A884"/>
  <c r="B883"/>
  <c r="D883"/>
  <c r="C883"/>
  <c r="E884" l="1"/>
  <c r="A885"/>
  <c r="C884"/>
  <c r="D884" s="1"/>
  <c r="B884"/>
  <c r="E885" l="1"/>
  <c r="A886"/>
  <c r="D885"/>
  <c r="B885"/>
  <c r="C885"/>
  <c r="E886" l="1"/>
  <c r="A887"/>
  <c r="D886"/>
  <c r="C886"/>
  <c r="B886"/>
  <c r="E887" l="1"/>
  <c r="A888"/>
  <c r="B887"/>
  <c r="C887"/>
  <c r="D887" s="1"/>
  <c r="E888" l="1"/>
  <c r="A889"/>
  <c r="D888"/>
  <c r="B888"/>
  <c r="C888"/>
  <c r="E889" l="1"/>
  <c r="A890"/>
  <c r="B889"/>
  <c r="C889"/>
  <c r="D889" s="1"/>
  <c r="E890" l="1"/>
  <c r="A891"/>
  <c r="B890"/>
  <c r="D890" s="1"/>
  <c r="C890"/>
  <c r="E891" l="1"/>
  <c r="A892"/>
  <c r="B891"/>
  <c r="C891"/>
  <c r="D891" s="1"/>
  <c r="E892" l="1"/>
  <c r="A893"/>
  <c r="C892"/>
  <c r="D892" s="1"/>
  <c r="B892"/>
  <c r="E893" l="1"/>
  <c r="A894"/>
  <c r="D893"/>
  <c r="B893"/>
  <c r="C893"/>
  <c r="E894" l="1"/>
  <c r="A895"/>
  <c r="D894"/>
  <c r="C894"/>
  <c r="B894"/>
  <c r="E895" l="1"/>
  <c r="A896"/>
  <c r="D895"/>
  <c r="C895"/>
  <c r="B895"/>
  <c r="E896" l="1"/>
  <c r="A897"/>
  <c r="B896"/>
  <c r="D896" s="1"/>
  <c r="C896"/>
  <c r="E897" l="1"/>
  <c r="A898"/>
  <c r="B897"/>
  <c r="D897"/>
  <c r="C897"/>
  <c r="E898" l="1"/>
  <c r="A899"/>
  <c r="B898"/>
  <c r="C898"/>
  <c r="D898" s="1"/>
  <c r="E899" l="1"/>
  <c r="A900"/>
  <c r="B899"/>
  <c r="D899" s="1"/>
  <c r="C899"/>
  <c r="E900" l="1"/>
  <c r="A901"/>
  <c r="C900"/>
  <c r="D900"/>
  <c r="B900"/>
  <c r="E901" l="1"/>
  <c r="A902"/>
  <c r="B901"/>
  <c r="C901"/>
  <c r="D901" s="1"/>
  <c r="E902" l="1"/>
  <c r="A903"/>
  <c r="D902"/>
  <c r="C902"/>
  <c r="B902"/>
  <c r="E903" l="1"/>
  <c r="A904"/>
  <c r="D903"/>
  <c r="B903"/>
  <c r="C903"/>
  <c r="E904" l="1"/>
  <c r="A905"/>
  <c r="D904"/>
  <c r="B904"/>
  <c r="C904"/>
  <c r="E905" l="1"/>
  <c r="A906"/>
  <c r="B905"/>
  <c r="C905"/>
  <c r="D905" s="1"/>
  <c r="E906" l="1"/>
  <c r="A907"/>
  <c r="D906"/>
  <c r="B906"/>
  <c r="C906"/>
  <c r="E907" l="1"/>
  <c r="A908"/>
  <c r="B907"/>
  <c r="D907" s="1"/>
  <c r="C907"/>
  <c r="E908" l="1"/>
  <c r="A909"/>
  <c r="C908"/>
  <c r="D908" s="1"/>
  <c r="B908"/>
  <c r="E909" l="1"/>
  <c r="A910"/>
  <c r="D909"/>
  <c r="C909"/>
  <c r="B909"/>
  <c r="E910" l="1"/>
  <c r="A911"/>
  <c r="D910"/>
  <c r="C910"/>
  <c r="B910"/>
  <c r="E911" l="1"/>
  <c r="A912"/>
  <c r="D911"/>
  <c r="B911"/>
  <c r="C911"/>
  <c r="E912" l="1"/>
  <c r="A913"/>
  <c r="D912"/>
  <c r="C912"/>
  <c r="B912"/>
  <c r="E913" l="1"/>
  <c r="A914"/>
  <c r="B913"/>
  <c r="D913"/>
  <c r="C913"/>
  <c r="E914" l="1"/>
  <c r="A915"/>
  <c r="B914"/>
  <c r="D914" s="1"/>
  <c r="C914"/>
  <c r="E915" l="1"/>
  <c r="A916"/>
  <c r="B915"/>
  <c r="C915"/>
  <c r="D915" s="1"/>
  <c r="E916" l="1"/>
  <c r="A917"/>
  <c r="C916"/>
  <c r="D916" s="1"/>
  <c r="B916"/>
  <c r="E917" l="1"/>
  <c r="A918"/>
  <c r="D917"/>
  <c r="B917"/>
  <c r="C917"/>
  <c r="E918" l="1"/>
  <c r="A919"/>
  <c r="D918"/>
  <c r="C918"/>
  <c r="B918"/>
  <c r="E919" l="1"/>
  <c r="A920"/>
  <c r="C919"/>
  <c r="D919"/>
  <c r="B919"/>
  <c r="E920" l="1"/>
  <c r="A921"/>
  <c r="D920"/>
  <c r="B920"/>
  <c r="C920"/>
  <c r="E921" l="1"/>
  <c r="A922"/>
  <c r="B921"/>
  <c r="D921"/>
  <c r="C921"/>
  <c r="E922" l="1"/>
  <c r="A923"/>
  <c r="B922"/>
  <c r="C922"/>
  <c r="D922" s="1"/>
  <c r="E923" l="1"/>
  <c r="A924"/>
  <c r="B923"/>
  <c r="C923"/>
  <c r="D923" s="1"/>
  <c r="E924" l="1"/>
  <c r="A925"/>
  <c r="C924"/>
  <c r="D924" s="1"/>
  <c r="B924"/>
  <c r="E925" l="1"/>
  <c r="A926"/>
  <c r="B925"/>
  <c r="D925" s="1"/>
  <c r="C925"/>
  <c r="E926" l="1"/>
  <c r="A927"/>
  <c r="D926"/>
  <c r="C926"/>
  <c r="B926"/>
  <c r="E927" l="1"/>
  <c r="A928"/>
  <c r="D927"/>
  <c r="C927"/>
  <c r="B927"/>
  <c r="E928" l="1"/>
  <c r="A929"/>
  <c r="D928"/>
  <c r="B928"/>
  <c r="C928"/>
  <c r="E929" l="1"/>
  <c r="A930"/>
  <c r="B929"/>
  <c r="D929"/>
  <c r="C929"/>
  <c r="E930" l="1"/>
  <c r="A931"/>
  <c r="C930"/>
  <c r="D930" s="1"/>
  <c r="B930"/>
  <c r="E931" l="1"/>
  <c r="A932"/>
  <c r="B931"/>
  <c r="D931" s="1"/>
  <c r="C931"/>
  <c r="E932" l="1"/>
  <c r="A933"/>
  <c r="C932"/>
  <c r="D932" s="1"/>
  <c r="B932"/>
  <c r="E933" l="1"/>
  <c r="A934"/>
  <c r="C933"/>
  <c r="D933" s="1"/>
  <c r="B933"/>
  <c r="E934" l="1"/>
  <c r="A935"/>
  <c r="D934"/>
  <c r="C934"/>
  <c r="B934"/>
  <c r="E935" l="1"/>
  <c r="A936"/>
  <c r="D935"/>
  <c r="B935"/>
  <c r="C935"/>
  <c r="E936" l="1"/>
  <c r="A937"/>
  <c r="B936"/>
  <c r="D936" s="1"/>
  <c r="C936"/>
  <c r="E937" l="1"/>
  <c r="A938"/>
  <c r="B937"/>
  <c r="D937"/>
  <c r="C937"/>
  <c r="E938" l="1"/>
  <c r="A939"/>
  <c r="D938"/>
  <c r="B938"/>
  <c r="C938"/>
  <c r="E939" l="1"/>
  <c r="A940"/>
  <c r="B939"/>
  <c r="D939" s="1"/>
  <c r="C939"/>
  <c r="E940" l="1"/>
  <c r="A941"/>
  <c r="C940"/>
  <c r="D940" s="1"/>
  <c r="B940"/>
  <c r="E941" l="1"/>
  <c r="A942"/>
  <c r="C941"/>
  <c r="D941" s="1"/>
  <c r="B941"/>
  <c r="E942" l="1"/>
  <c r="A943"/>
  <c r="D942"/>
  <c r="C942"/>
  <c r="B942"/>
  <c r="E943" l="1"/>
  <c r="A944"/>
  <c r="D943"/>
  <c r="B943"/>
  <c r="C943"/>
  <c r="E944" l="1"/>
  <c r="A945"/>
  <c r="D944"/>
  <c r="B944"/>
  <c r="C944"/>
  <c r="E945" l="1"/>
  <c r="A946"/>
  <c r="B945"/>
  <c r="D945" s="1"/>
  <c r="C945"/>
  <c r="E946" l="1"/>
  <c r="A947"/>
  <c r="D946"/>
  <c r="B946"/>
  <c r="C946"/>
  <c r="E947" l="1"/>
  <c r="A948"/>
  <c r="B947"/>
  <c r="C947"/>
  <c r="D947" s="1"/>
  <c r="E948" l="1"/>
  <c r="A949"/>
  <c r="C948"/>
  <c r="D948" s="1"/>
  <c r="B948"/>
  <c r="E949" l="1"/>
  <c r="A950"/>
  <c r="D949"/>
  <c r="B949"/>
  <c r="C949"/>
  <c r="E950" l="1"/>
  <c r="A951"/>
  <c r="C950"/>
  <c r="D950" s="1"/>
  <c r="B950"/>
  <c r="E951" l="1"/>
  <c r="A952"/>
  <c r="C951"/>
  <c r="D951" s="1"/>
  <c r="B951"/>
  <c r="E952" l="1"/>
  <c r="A953"/>
  <c r="D952"/>
  <c r="B952"/>
  <c r="C952"/>
  <c r="E953" l="1"/>
  <c r="A954"/>
  <c r="B953"/>
  <c r="D953"/>
  <c r="C953"/>
  <c r="E954" l="1"/>
  <c r="A955"/>
  <c r="B954"/>
  <c r="C954"/>
  <c r="D954" s="1"/>
  <c r="E955" l="1"/>
  <c r="A956"/>
  <c r="B955"/>
  <c r="C955"/>
  <c r="D955" s="1"/>
  <c r="E956" l="1"/>
  <c r="A957"/>
  <c r="C956"/>
  <c r="D956"/>
  <c r="B956"/>
  <c r="E957" l="1"/>
  <c r="A958"/>
  <c r="D957"/>
  <c r="B957"/>
  <c r="C957"/>
  <c r="E958" l="1"/>
  <c r="A959"/>
  <c r="D958"/>
  <c r="C958"/>
  <c r="B958"/>
  <c r="E959" l="1"/>
  <c r="A960"/>
  <c r="C959"/>
  <c r="D959" s="1"/>
  <c r="B959"/>
  <c r="E960" l="1"/>
  <c r="A961"/>
  <c r="D960"/>
  <c r="B960"/>
  <c r="C960"/>
  <c r="E961" l="1"/>
  <c r="A962"/>
  <c r="B961"/>
  <c r="D961" s="1"/>
  <c r="C961"/>
  <c r="E962" l="1"/>
  <c r="A963"/>
  <c r="B962"/>
  <c r="C962"/>
  <c r="D962" s="1"/>
  <c r="E963" l="1"/>
  <c r="A964"/>
  <c r="B963"/>
  <c r="D963"/>
  <c r="C963"/>
  <c r="E964" l="1"/>
  <c r="A965"/>
  <c r="C964"/>
  <c r="D964"/>
  <c r="B964"/>
  <c r="E965" l="1"/>
  <c r="A966"/>
  <c r="C965"/>
  <c r="D965"/>
  <c r="B965"/>
  <c r="E966" l="1"/>
  <c r="A967"/>
  <c r="D966"/>
  <c r="C966"/>
  <c r="B966"/>
  <c r="E967" l="1"/>
  <c r="A968"/>
  <c r="D967"/>
  <c r="B967"/>
  <c r="C967"/>
  <c r="E968" l="1"/>
  <c r="A969"/>
  <c r="D968"/>
  <c r="B968"/>
  <c r="C968"/>
  <c r="E969" l="1"/>
  <c r="A970"/>
  <c r="B969"/>
  <c r="D969" s="1"/>
  <c r="C969"/>
  <c r="E970" l="1"/>
  <c r="A971"/>
  <c r="D970"/>
  <c r="B970"/>
  <c r="C970"/>
  <c r="E971" l="1"/>
  <c r="A972"/>
  <c r="B971"/>
  <c r="D971" s="1"/>
  <c r="C971"/>
  <c r="E972" l="1"/>
  <c r="A973"/>
  <c r="C972"/>
  <c r="D972" s="1"/>
  <c r="B972"/>
  <c r="E973" l="1"/>
  <c r="A974"/>
  <c r="D973"/>
  <c r="C973"/>
  <c r="B973"/>
  <c r="E974" l="1"/>
  <c r="A975"/>
  <c r="D974"/>
  <c r="C974"/>
  <c r="B974"/>
  <c r="E975" l="1"/>
  <c r="A976"/>
  <c r="D975"/>
  <c r="B975"/>
  <c r="C975"/>
  <c r="E976" l="1"/>
  <c r="A977"/>
  <c r="C976"/>
  <c r="D976" s="1"/>
  <c r="B976"/>
  <c r="E977" l="1"/>
  <c r="A978"/>
  <c r="B977"/>
  <c r="D977" s="1"/>
  <c r="C977"/>
  <c r="E978" l="1"/>
  <c r="A979"/>
  <c r="D978"/>
  <c r="B978"/>
  <c r="C978"/>
  <c r="E979" l="1"/>
  <c r="A980"/>
  <c r="B979"/>
  <c r="D979" s="1"/>
  <c r="C979"/>
  <c r="E980" l="1"/>
  <c r="A981"/>
  <c r="C980"/>
  <c r="D980" s="1"/>
  <c r="B980"/>
  <c r="E981" l="1"/>
  <c r="A982"/>
  <c r="D981"/>
  <c r="B981"/>
  <c r="C981"/>
  <c r="E982" l="1"/>
  <c r="A983"/>
  <c r="C982"/>
  <c r="D982" s="1"/>
  <c r="B982"/>
  <c r="E983" l="1"/>
  <c r="A984"/>
  <c r="C983"/>
  <c r="D983" s="1"/>
  <c r="B983"/>
  <c r="E984" l="1"/>
  <c r="A985"/>
  <c r="D984"/>
  <c r="B984"/>
  <c r="C984"/>
  <c r="E985" l="1"/>
  <c r="A986"/>
  <c r="B985"/>
  <c r="D985" s="1"/>
  <c r="C985"/>
  <c r="E986" l="1"/>
  <c r="A987"/>
  <c r="B986"/>
  <c r="C986"/>
  <c r="D986" s="1"/>
  <c r="E987" l="1"/>
  <c r="A988"/>
  <c r="B987"/>
  <c r="C987"/>
  <c r="D987" s="1"/>
  <c r="E988" l="1"/>
  <c r="A989"/>
  <c r="C988"/>
  <c r="D988" s="1"/>
  <c r="B988"/>
  <c r="E989" l="1"/>
  <c r="A990"/>
  <c r="D989"/>
  <c r="B989"/>
  <c r="C989"/>
  <c r="E990" l="1"/>
  <c r="A991"/>
  <c r="C990"/>
  <c r="D990" s="1"/>
  <c r="B990"/>
  <c r="E991" l="1"/>
  <c r="A992"/>
  <c r="D991"/>
  <c r="C991"/>
  <c r="B991"/>
  <c r="E992" l="1"/>
  <c r="A993"/>
  <c r="D992"/>
  <c r="B992"/>
  <c r="C992"/>
  <c r="E993" l="1"/>
  <c r="A994"/>
  <c r="B993"/>
  <c r="D993"/>
  <c r="C993"/>
  <c r="E994" l="1"/>
  <c r="A995"/>
  <c r="B994"/>
  <c r="C994"/>
  <c r="D994" s="1"/>
  <c r="E995" l="1"/>
  <c r="A996"/>
  <c r="B995"/>
  <c r="D995" s="1"/>
  <c r="C995"/>
  <c r="E996" l="1"/>
  <c r="A997"/>
  <c r="C996"/>
  <c r="D996"/>
  <c r="B996"/>
  <c r="E997" l="1"/>
  <c r="A998"/>
  <c r="C997"/>
  <c r="D997"/>
  <c r="B997"/>
  <c r="E998" l="1"/>
  <c r="A999"/>
  <c r="D998"/>
  <c r="C998"/>
  <c r="B998"/>
  <c r="E999" l="1"/>
  <c r="A1000"/>
  <c r="D999"/>
  <c r="B999"/>
  <c r="C999"/>
  <c r="E1000" l="1"/>
  <c r="A1001"/>
  <c r="D1000"/>
  <c r="B1000"/>
  <c r="C1000"/>
  <c r="E1001" l="1"/>
  <c r="A1002"/>
  <c r="B1001"/>
  <c r="D1001"/>
  <c r="C1001"/>
  <c r="E1002" l="1"/>
  <c r="A1003"/>
  <c r="D1002"/>
  <c r="B1002"/>
  <c r="C1002"/>
  <c r="E1003" l="1"/>
  <c r="A1004"/>
  <c r="B1003"/>
  <c r="D1003"/>
  <c r="C1003"/>
  <c r="E1004" l="1"/>
  <c r="A1005"/>
  <c r="C1004"/>
  <c r="D1004" s="1"/>
  <c r="B1004"/>
  <c r="E1005" l="1"/>
  <c r="A1006"/>
  <c r="D1005"/>
  <c r="C1005"/>
  <c r="B1005"/>
  <c r="E1006" l="1"/>
  <c r="A1007"/>
  <c r="C1006"/>
  <c r="D1006" s="1"/>
  <c r="B1006"/>
  <c r="E1007" l="1"/>
  <c r="A1008"/>
  <c r="D1007"/>
  <c r="C1007"/>
  <c r="B1007"/>
  <c r="E1008" l="1"/>
  <c r="A1009"/>
  <c r="C1008"/>
  <c r="D1008" s="1"/>
  <c r="B1008"/>
  <c r="E1009" l="1"/>
  <c r="A1010"/>
  <c r="D1009"/>
  <c r="C1009"/>
  <c r="B1009"/>
  <c r="E1010" l="1"/>
  <c r="A1011"/>
  <c r="C1010"/>
  <c r="D1010" s="1"/>
  <c r="B1010"/>
  <c r="E1011" l="1"/>
  <c r="A1012"/>
  <c r="B1011"/>
  <c r="D1011" s="1"/>
  <c r="C1011"/>
  <c r="E1012" l="1"/>
  <c r="A1013"/>
  <c r="D1012"/>
  <c r="C1012"/>
  <c r="B1012"/>
  <c r="E1013" l="1"/>
  <c r="A1014"/>
  <c r="D1013"/>
  <c r="B1013"/>
  <c r="C1013"/>
  <c r="E1014" l="1"/>
  <c r="A1015"/>
  <c r="D1014"/>
  <c r="C1014"/>
  <c r="B1014"/>
  <c r="E1015" l="1"/>
  <c r="A1016"/>
  <c r="D1015"/>
  <c r="B1015"/>
  <c r="C1015"/>
  <c r="E1016" l="1"/>
  <c r="A1017"/>
  <c r="C1016"/>
  <c r="D1016"/>
  <c r="B1016"/>
  <c r="E1017" l="1"/>
  <c r="A1018"/>
  <c r="D1017"/>
  <c r="C1017"/>
  <c r="B1017"/>
  <c r="E1018" l="1"/>
  <c r="A1019"/>
  <c r="C1018"/>
  <c r="D1018" s="1"/>
  <c r="B1018"/>
  <c r="E1019" l="1"/>
  <c r="A1020"/>
  <c r="B1019"/>
  <c r="D1019" s="1"/>
  <c r="C1019"/>
  <c r="E1020" l="1"/>
  <c r="A1021"/>
  <c r="C1020"/>
  <c r="D1020" s="1"/>
  <c r="B1020"/>
  <c r="E1021" l="1"/>
  <c r="A1022"/>
  <c r="D1021"/>
  <c r="B1021"/>
  <c r="C1021"/>
  <c r="E1022" l="1"/>
  <c r="A1023"/>
  <c r="C1022"/>
  <c r="D1022" s="1"/>
  <c r="B1022"/>
  <c r="E1023" l="1"/>
  <c r="A1024"/>
  <c r="C1023"/>
  <c r="D1023" s="1"/>
  <c r="B1023"/>
  <c r="E1024" l="1"/>
  <c r="A1025"/>
  <c r="C1024"/>
  <c r="D1024" s="1"/>
  <c r="B1024"/>
  <c r="E1025" l="1"/>
  <c r="A1026"/>
  <c r="D1025"/>
  <c r="C1025"/>
  <c r="B1025"/>
  <c r="E1026" l="1"/>
  <c r="A1027"/>
  <c r="C1026"/>
  <c r="D1026" s="1"/>
  <c r="B1026"/>
  <c r="E1027" l="1"/>
  <c r="A1028"/>
  <c r="B1027"/>
  <c r="D1027" s="1"/>
  <c r="C1027"/>
  <c r="E1028" l="1"/>
  <c r="A1029"/>
  <c r="C1028"/>
  <c r="D1028" s="1"/>
  <c r="B1028"/>
  <c r="E1029" l="1"/>
  <c r="A1030"/>
  <c r="D1029"/>
  <c r="B1029"/>
  <c r="C1029"/>
  <c r="E1030" l="1"/>
  <c r="A1031"/>
  <c r="C1030"/>
  <c r="D1030" s="1"/>
  <c r="B1030"/>
  <c r="E1031" l="1"/>
  <c r="A1032"/>
  <c r="C1031"/>
  <c r="D1031" s="1"/>
  <c r="B1031"/>
  <c r="E1032" l="1"/>
  <c r="A1033"/>
  <c r="C1032"/>
  <c r="D1032"/>
  <c r="B1032"/>
  <c r="E1033" l="1"/>
  <c r="A1034"/>
  <c r="B1033"/>
  <c r="D1033" s="1"/>
  <c r="C1033"/>
  <c r="E1034" l="1"/>
  <c r="A1035"/>
  <c r="C1034"/>
  <c r="D1034" s="1"/>
  <c r="B1034"/>
  <c r="E1035" l="1"/>
  <c r="A1036"/>
  <c r="B1035"/>
  <c r="D1035" s="1"/>
  <c r="C1035"/>
  <c r="E1036" l="1"/>
  <c r="A1037"/>
  <c r="C1036"/>
  <c r="D1036" s="1"/>
  <c r="B1036"/>
  <c r="E1037" l="1"/>
  <c r="A1038"/>
  <c r="D1037"/>
  <c r="B1037"/>
  <c r="C1037"/>
  <c r="E1038" l="1"/>
  <c r="A1039"/>
  <c r="C1038"/>
  <c r="D1038" s="1"/>
  <c r="B1038"/>
  <c r="E1039" l="1"/>
  <c r="A1040"/>
  <c r="D1039"/>
  <c r="C1039"/>
  <c r="B1039"/>
  <c r="E1040" l="1"/>
  <c r="A1041"/>
  <c r="C1040"/>
  <c r="D1040" s="1"/>
  <c r="B1040"/>
  <c r="E1041" l="1"/>
  <c r="A1042"/>
  <c r="D1041"/>
  <c r="C1041"/>
  <c r="B1041"/>
  <c r="E1042" l="1"/>
  <c r="A1043"/>
  <c r="C1042"/>
  <c r="D1042" s="1"/>
  <c r="B1042"/>
  <c r="E1043" l="1"/>
  <c r="A1044"/>
  <c r="B1043"/>
  <c r="D1043" s="1"/>
  <c r="C1043"/>
  <c r="E1044" l="1"/>
  <c r="A1045"/>
  <c r="D1044"/>
  <c r="C1044"/>
  <c r="B1044"/>
  <c r="E1045" l="1"/>
  <c r="A1046"/>
  <c r="D1045"/>
  <c r="B1045"/>
  <c r="C1045"/>
  <c r="E1046" l="1"/>
  <c r="A1047"/>
  <c r="D1046"/>
  <c r="C1046"/>
  <c r="B1046"/>
  <c r="E1047" l="1"/>
  <c r="A1048"/>
  <c r="D1047"/>
  <c r="B1047"/>
  <c r="C1047"/>
  <c r="E1048" l="1"/>
  <c r="A1049"/>
  <c r="C1048"/>
  <c r="D1048"/>
  <c r="B1048"/>
  <c r="E1049" l="1"/>
  <c r="A1050"/>
  <c r="D1049"/>
  <c r="C1049"/>
  <c r="B1049"/>
  <c r="E1050" l="1"/>
  <c r="A1051"/>
  <c r="C1050"/>
  <c r="D1050" s="1"/>
  <c r="B1050"/>
  <c r="E1051" l="1"/>
  <c r="A1052"/>
  <c r="B1051"/>
  <c r="D1051" s="1"/>
  <c r="C1051"/>
  <c r="E1052" l="1"/>
  <c r="A1053"/>
  <c r="D1052"/>
  <c r="C1052"/>
  <c r="B1052"/>
  <c r="E1053" l="1"/>
  <c r="A1054"/>
  <c r="D1053"/>
  <c r="B1053"/>
  <c r="C1053"/>
  <c r="E1054" l="1"/>
  <c r="A1055"/>
  <c r="C1054"/>
  <c r="D1054" s="1"/>
  <c r="B1054"/>
  <c r="E1055" l="1"/>
  <c r="A1056"/>
  <c r="D1055"/>
  <c r="C1055"/>
  <c r="B1055"/>
  <c r="E1056" l="1"/>
  <c r="A1057"/>
  <c r="C1056"/>
  <c r="D1056" s="1"/>
  <c r="B1056"/>
  <c r="E1057" l="1"/>
  <c r="A1058"/>
  <c r="D1057"/>
  <c r="C1057"/>
  <c r="B1057"/>
  <c r="E1058" l="1"/>
  <c r="A1059"/>
  <c r="C1058"/>
  <c r="D1058" s="1"/>
  <c r="B1058"/>
  <c r="E1059" l="1"/>
  <c r="A1060"/>
  <c r="B1059"/>
  <c r="D1059"/>
  <c r="C1059"/>
  <c r="E1060" l="1"/>
  <c r="A1061"/>
  <c r="D1060"/>
  <c r="C1060"/>
  <c r="B1060"/>
  <c r="E1061" l="1"/>
  <c r="A1062"/>
  <c r="D1061"/>
  <c r="B1061"/>
  <c r="C1061"/>
  <c r="E1062" l="1"/>
  <c r="A1063"/>
  <c r="D1062"/>
  <c r="C1062"/>
  <c r="B1062"/>
  <c r="E1063" l="1"/>
  <c r="A1064"/>
  <c r="D1063"/>
  <c r="C1063"/>
  <c r="B1063"/>
  <c r="E1064" l="1"/>
  <c r="A1065"/>
  <c r="C1064"/>
  <c r="D1064" s="1"/>
  <c r="B1064"/>
  <c r="E1065" l="1"/>
  <c r="A1066"/>
  <c r="B1065"/>
  <c r="D1065" s="1"/>
  <c r="C1065"/>
  <c r="E1066" l="1"/>
  <c r="A1067"/>
  <c r="C1066"/>
  <c r="D1066" s="1"/>
  <c r="B1066"/>
  <c r="E1067" l="1"/>
  <c r="A1068"/>
  <c r="B1067"/>
  <c r="D1067" s="1"/>
  <c r="C1067"/>
  <c r="E1068" l="1"/>
  <c r="A1069"/>
  <c r="C1068"/>
  <c r="D1068" s="1"/>
  <c r="B1068"/>
  <c r="E1069" l="1"/>
  <c r="A1070"/>
  <c r="D1069"/>
  <c r="B1069"/>
  <c r="C1069"/>
  <c r="E1070" l="1"/>
  <c r="A1071"/>
  <c r="D1070"/>
  <c r="C1070"/>
  <c r="B1070"/>
  <c r="E1071" l="1"/>
  <c r="A1072"/>
  <c r="C1071"/>
  <c r="D1071" s="1"/>
  <c r="B1071"/>
  <c r="E1072" l="1"/>
  <c r="A1073"/>
  <c r="C1072"/>
  <c r="D1072" s="1"/>
  <c r="B1072"/>
  <c r="E1073" l="1"/>
  <c r="A1074"/>
  <c r="D1073"/>
  <c r="C1073"/>
  <c r="B1073"/>
  <c r="E1074" l="1"/>
  <c r="A1075"/>
  <c r="C1074"/>
  <c r="D1074" s="1"/>
  <c r="B1074"/>
  <c r="E1075" l="1"/>
  <c r="A1076"/>
  <c r="B1075"/>
  <c r="D1075" s="1"/>
  <c r="C1075"/>
  <c r="E1076" l="1"/>
  <c r="A1077"/>
  <c r="D1076"/>
  <c r="C1076"/>
  <c r="B1076"/>
  <c r="E1077" l="1"/>
  <c r="A1078"/>
  <c r="D1077"/>
  <c r="B1077"/>
  <c r="C1077"/>
  <c r="E1078" l="1"/>
  <c r="A1079"/>
  <c r="D1078"/>
  <c r="C1078"/>
  <c r="B1078"/>
  <c r="E1079" l="1"/>
  <c r="A1080"/>
  <c r="D1079"/>
  <c r="B1079"/>
  <c r="C1079"/>
  <c r="E1080" l="1"/>
  <c r="A1081"/>
  <c r="C1080"/>
  <c r="D1080" s="1"/>
  <c r="B1080"/>
  <c r="E1081" l="1"/>
  <c r="A1082"/>
  <c r="C1081"/>
  <c r="D1081" s="1"/>
  <c r="B1081"/>
  <c r="E1082" l="1"/>
  <c r="A1083"/>
  <c r="C1082"/>
  <c r="D1082"/>
  <c r="B1082"/>
  <c r="E1083" l="1"/>
  <c r="A1084"/>
  <c r="B1083"/>
  <c r="D1083"/>
  <c r="C1083"/>
  <c r="E1084" l="1"/>
  <c r="A1085"/>
  <c r="C1084"/>
  <c r="D1084" s="1"/>
  <c r="B1084"/>
  <c r="E1085" l="1"/>
  <c r="A1086"/>
  <c r="D1085"/>
  <c r="B1085"/>
  <c r="C1085"/>
  <c r="E1086" l="1"/>
  <c r="A1087"/>
  <c r="C1086"/>
  <c r="D1086" s="1"/>
  <c r="B1086"/>
  <c r="E1087" l="1"/>
  <c r="A1088"/>
  <c r="D1087"/>
  <c r="C1087"/>
  <c r="B1087"/>
  <c r="E1088" l="1"/>
  <c r="A1089"/>
  <c r="C1088"/>
  <c r="D1088"/>
  <c r="B1088"/>
  <c r="E1089" l="1"/>
  <c r="A1090"/>
  <c r="D1089"/>
  <c r="C1089"/>
  <c r="B1089"/>
  <c r="E1090" l="1"/>
  <c r="A1091"/>
  <c r="C1090"/>
  <c r="D1090" s="1"/>
  <c r="B1090"/>
  <c r="E1091" l="1"/>
  <c r="A1092"/>
  <c r="B1091"/>
  <c r="D1091" s="1"/>
  <c r="C1091"/>
  <c r="E1092" l="1"/>
  <c r="A1093"/>
  <c r="D1092"/>
  <c r="C1092"/>
  <c r="B1092"/>
  <c r="E1093" l="1"/>
  <c r="A1094"/>
  <c r="D1093"/>
  <c r="B1093"/>
  <c r="C1093"/>
  <c r="E1094" l="1"/>
  <c r="A1095"/>
  <c r="D1094"/>
  <c r="C1094"/>
  <c r="B1094"/>
  <c r="E1095" l="1"/>
  <c r="A1096"/>
  <c r="C1095"/>
  <c r="D1095" s="1"/>
  <c r="B1095"/>
  <c r="E1096" l="1"/>
  <c r="A1097"/>
  <c r="C1096"/>
  <c r="D1096" s="1"/>
  <c r="B1096"/>
  <c r="E1097" l="1"/>
  <c r="A1098"/>
  <c r="B1097"/>
  <c r="D1097" s="1"/>
  <c r="C1097"/>
  <c r="E1098" l="1"/>
  <c r="A1099"/>
  <c r="C1098"/>
  <c r="D1098" s="1"/>
  <c r="B1098"/>
  <c r="E1099" l="1"/>
  <c r="A1100"/>
  <c r="B1099"/>
  <c r="D1099"/>
  <c r="C1099"/>
  <c r="E1100" l="1"/>
  <c r="A1101"/>
  <c r="C1100"/>
  <c r="D1100" s="1"/>
  <c r="B1100"/>
  <c r="E1101" l="1"/>
  <c r="A1102"/>
  <c r="D1101"/>
  <c r="B1101"/>
  <c r="C1101"/>
  <c r="E1102" l="1"/>
  <c r="A1103"/>
  <c r="C1102"/>
  <c r="D1102" s="1"/>
  <c r="B1102"/>
  <c r="E1103" l="1"/>
  <c r="A1104"/>
  <c r="C1103"/>
  <c r="D1103" s="1"/>
  <c r="B1103"/>
  <c r="E1104" l="1"/>
  <c r="A1105"/>
  <c r="C1104"/>
  <c r="D1104" s="1"/>
  <c r="B1104"/>
  <c r="E1105" l="1"/>
  <c r="A1106"/>
  <c r="D1105"/>
  <c r="C1105"/>
  <c r="B1105"/>
  <c r="E1106" l="1"/>
  <c r="A1107"/>
  <c r="C1106"/>
  <c r="D1106" s="1"/>
  <c r="B1106"/>
  <c r="E1107" l="1"/>
  <c r="A1108"/>
  <c r="B1107"/>
  <c r="D1107" s="1"/>
  <c r="C1107"/>
  <c r="E1108" l="1"/>
  <c r="A1109"/>
  <c r="D1108"/>
  <c r="C1108"/>
  <c r="B1108"/>
  <c r="E1109" l="1"/>
  <c r="A1110"/>
  <c r="D1109"/>
  <c r="B1109"/>
  <c r="C1109"/>
  <c r="E1110" l="1"/>
  <c r="A1111"/>
  <c r="D1110"/>
  <c r="C1110"/>
  <c r="B1110"/>
  <c r="E1111" l="1"/>
  <c r="A1112"/>
  <c r="D1111"/>
  <c r="B1111"/>
  <c r="C1111"/>
  <c r="E1112" l="1"/>
  <c r="A1113"/>
  <c r="C1112"/>
  <c r="D1112"/>
  <c r="B1112"/>
  <c r="E1113" l="1"/>
  <c r="A1114"/>
  <c r="C1113"/>
  <c r="D1113" s="1"/>
  <c r="B1113"/>
  <c r="E1114" l="1"/>
  <c r="A1115"/>
  <c r="C1114"/>
  <c r="D1114" s="1"/>
  <c r="B1114"/>
  <c r="E1115" l="1"/>
  <c r="A1116"/>
  <c r="B1115"/>
  <c r="D1115" s="1"/>
  <c r="C1115"/>
  <c r="E1116" l="1"/>
  <c r="A1117"/>
  <c r="D1116"/>
  <c r="B1116"/>
  <c r="C1116"/>
  <c r="E1117" l="1"/>
  <c r="A1118"/>
  <c r="D1117"/>
  <c r="B1117"/>
  <c r="C1117"/>
  <c r="E1118" l="1"/>
  <c r="A1119"/>
  <c r="B1118"/>
  <c r="D1118" s="1"/>
  <c r="C1118"/>
  <c r="E1119" l="1"/>
  <c r="A1120"/>
  <c r="D1119"/>
  <c r="C1119"/>
  <c r="B1119"/>
  <c r="E1120" l="1"/>
  <c r="A1121"/>
  <c r="C1120"/>
  <c r="D1120"/>
  <c r="B1120"/>
  <c r="E1121" l="1"/>
  <c r="A1122"/>
  <c r="C1121"/>
  <c r="D1121" s="1"/>
  <c r="B1121"/>
  <c r="E1122" l="1"/>
  <c r="A1123"/>
  <c r="C1122"/>
  <c r="D1122" s="1"/>
  <c r="B1122"/>
  <c r="E1123" l="1"/>
  <c r="A1124"/>
  <c r="B1123"/>
  <c r="C1123"/>
  <c r="D1123" s="1"/>
  <c r="E1124" l="1"/>
  <c r="A1125"/>
  <c r="D1124"/>
  <c r="B1124"/>
  <c r="C1124"/>
  <c r="E1125" l="1"/>
  <c r="A1126"/>
  <c r="D1125"/>
  <c r="B1125"/>
  <c r="C1125"/>
  <c r="E1126" l="1"/>
  <c r="A1127"/>
  <c r="D1126"/>
  <c r="B1126"/>
  <c r="C1126"/>
  <c r="E1127" l="1"/>
  <c r="A1128"/>
  <c r="D1127"/>
  <c r="C1127"/>
  <c r="B1127"/>
  <c r="E1128" l="1"/>
  <c r="A1129"/>
  <c r="C1128"/>
  <c r="D1128" s="1"/>
  <c r="B1128"/>
  <c r="E1129" l="1"/>
  <c r="A1130"/>
  <c r="C1129"/>
  <c r="D1129" s="1"/>
  <c r="B1129"/>
  <c r="E1130" l="1"/>
  <c r="A1131"/>
  <c r="C1130"/>
  <c r="D1130" s="1"/>
  <c r="B1130"/>
  <c r="E1131" l="1"/>
  <c r="A1132"/>
  <c r="B1131"/>
  <c r="C1131"/>
  <c r="D1131" s="1"/>
  <c r="E1132" l="1"/>
  <c r="A1133"/>
  <c r="B1132"/>
  <c r="D1132"/>
  <c r="C1132"/>
  <c r="E1133" l="1"/>
  <c r="A1134"/>
  <c r="D1133"/>
  <c r="B1133"/>
  <c r="C1133"/>
  <c r="E1134" l="1"/>
  <c r="A1135"/>
  <c r="D1134"/>
  <c r="B1134"/>
  <c r="C1134"/>
  <c r="E1135" l="1"/>
  <c r="A1136"/>
  <c r="D1135"/>
  <c r="C1135"/>
  <c r="B1135"/>
  <c r="E1136" l="1"/>
  <c r="A1137"/>
  <c r="C1136"/>
  <c r="D1136"/>
  <c r="B1136"/>
  <c r="E1137" l="1"/>
  <c r="A1138"/>
  <c r="C1137"/>
  <c r="D1137"/>
  <c r="B1137"/>
  <c r="E1138" l="1"/>
  <c r="A1139"/>
  <c r="C1138"/>
  <c r="D1138" s="1"/>
  <c r="B1138"/>
  <c r="E1139" l="1"/>
  <c r="A1140"/>
  <c r="B1139"/>
  <c r="C1139"/>
  <c r="D1139" s="1"/>
  <c r="E1140" l="1"/>
  <c r="A1141"/>
  <c r="D1140"/>
  <c r="B1140"/>
  <c r="C1140"/>
  <c r="E1141" l="1"/>
  <c r="A1142"/>
  <c r="D1141"/>
  <c r="B1141"/>
  <c r="C1141"/>
  <c r="E1142" l="1"/>
  <c r="A1143"/>
  <c r="D1142"/>
  <c r="B1142"/>
  <c r="C1142"/>
  <c r="E1143" l="1"/>
  <c r="A1144"/>
  <c r="C1143"/>
  <c r="D1143" s="1"/>
  <c r="B1143"/>
  <c r="E1144" l="1"/>
  <c r="A1145"/>
  <c r="C1144"/>
  <c r="D1144" s="1"/>
  <c r="B1144"/>
  <c r="E1145" l="1"/>
  <c r="A1146"/>
  <c r="C1145"/>
  <c r="D1145" s="1"/>
  <c r="B1145"/>
  <c r="E1146" l="1"/>
  <c r="A1147"/>
  <c r="C1146"/>
  <c r="D1146" s="1"/>
  <c r="B1146"/>
  <c r="E1147" l="1"/>
  <c r="A1148"/>
  <c r="B1147"/>
  <c r="C1147"/>
  <c r="D1147" s="1"/>
  <c r="E1148" l="1"/>
  <c r="A1149"/>
  <c r="D1148"/>
  <c r="B1148"/>
  <c r="C1148"/>
  <c r="E1149" l="1"/>
  <c r="A1150"/>
  <c r="D1149"/>
  <c r="B1149"/>
  <c r="C1149"/>
  <c r="E1150" l="1"/>
  <c r="A1151"/>
  <c r="B1150"/>
  <c r="D1150"/>
  <c r="C1150"/>
  <c r="E1151" l="1"/>
  <c r="A1152"/>
  <c r="D1151"/>
  <c r="C1151"/>
  <c r="B1151"/>
  <c r="E1152" l="1"/>
  <c r="A1153"/>
  <c r="C1152"/>
  <c r="D1152" s="1"/>
  <c r="B1152"/>
  <c r="E1153" l="1"/>
  <c r="A1154"/>
  <c r="C1153"/>
  <c r="D1153" s="1"/>
  <c r="B1153"/>
  <c r="E1154" l="1"/>
  <c r="A1155"/>
  <c r="C1154"/>
  <c r="D1154" s="1"/>
  <c r="B1154"/>
  <c r="E1155" l="1"/>
  <c r="A1156"/>
  <c r="B1155"/>
  <c r="C1155"/>
  <c r="D1155" s="1"/>
  <c r="E1156" l="1"/>
  <c r="A1157"/>
  <c r="D1156"/>
  <c r="B1156"/>
  <c r="C1156"/>
  <c r="E1157" l="1"/>
  <c r="A1158"/>
  <c r="D1157"/>
  <c r="B1157"/>
  <c r="C1157"/>
  <c r="E1158" l="1"/>
  <c r="A1159"/>
  <c r="B1158"/>
  <c r="D1158" s="1"/>
  <c r="C1158"/>
  <c r="E1159" l="1"/>
  <c r="A1160"/>
  <c r="C1159"/>
  <c r="D1159" s="1"/>
  <c r="B1159"/>
  <c r="E1160" l="1"/>
  <c r="A1161"/>
  <c r="C1160"/>
  <c r="D1160" s="1"/>
  <c r="B1160"/>
  <c r="E1161" l="1"/>
  <c r="A1162"/>
  <c r="C1161"/>
  <c r="D1161" s="1"/>
  <c r="B1161"/>
  <c r="E1162" l="1"/>
  <c r="A1163"/>
  <c r="C1162"/>
  <c r="D1162" s="1"/>
  <c r="B1162"/>
  <c r="E1163" l="1"/>
  <c r="A1164"/>
  <c r="B1163"/>
  <c r="C1163"/>
  <c r="D1163" s="1"/>
  <c r="E1164" l="1"/>
  <c r="A1165"/>
  <c r="B1164"/>
  <c r="D1164" s="1"/>
  <c r="C1164"/>
  <c r="E1165" l="1"/>
  <c r="A1166"/>
  <c r="D1165"/>
  <c r="B1165"/>
  <c r="C1165"/>
  <c r="E1166" l="1"/>
  <c r="A1167"/>
  <c r="D1166"/>
  <c r="B1166"/>
  <c r="C1166"/>
  <c r="E1167" l="1"/>
  <c r="A1168"/>
  <c r="C1167"/>
  <c r="D1167" s="1"/>
  <c r="B1167"/>
  <c r="E1168" l="1"/>
  <c r="A1169"/>
  <c r="C1168"/>
  <c r="D1168" s="1"/>
  <c r="B1168"/>
  <c r="E1169" l="1"/>
  <c r="A1170"/>
  <c r="C1169"/>
  <c r="D1169" s="1"/>
  <c r="B1169"/>
  <c r="E1170" l="1"/>
  <c r="A1171"/>
  <c r="C1170"/>
  <c r="D1170" s="1"/>
  <c r="B1170"/>
  <c r="E1171" l="1"/>
  <c r="A1172"/>
  <c r="B1171"/>
  <c r="C1171"/>
  <c r="D1171" s="1"/>
  <c r="E1172" l="1"/>
  <c r="A1173"/>
  <c r="D1172"/>
  <c r="B1172"/>
  <c r="C1172"/>
  <c r="E1173" l="1"/>
  <c r="A1174"/>
  <c r="D1173"/>
  <c r="B1173"/>
  <c r="C1173"/>
  <c r="E1174" l="1"/>
  <c r="A1175"/>
  <c r="D1174"/>
  <c r="B1174"/>
  <c r="C1174"/>
  <c r="E1175" l="1"/>
  <c r="A1176"/>
  <c r="D1175"/>
  <c r="C1175"/>
  <c r="B1175"/>
  <c r="E1176" l="1"/>
  <c r="A1177"/>
  <c r="C1176"/>
  <c r="D1176"/>
  <c r="B1176"/>
  <c r="E1177" l="1"/>
  <c r="A1178"/>
  <c r="C1177"/>
  <c r="D1177" s="1"/>
  <c r="B1177"/>
  <c r="E1178" l="1"/>
  <c r="A1179"/>
  <c r="C1178"/>
  <c r="D1178" s="1"/>
  <c r="B1178"/>
  <c r="E1179" l="1"/>
  <c r="A1180"/>
  <c r="B1179"/>
  <c r="C1179"/>
  <c r="D1179" s="1"/>
  <c r="E1180" l="1"/>
  <c r="A1181"/>
  <c r="B1180"/>
  <c r="D1180" s="1"/>
  <c r="C1180"/>
  <c r="E1181" l="1"/>
  <c r="A1182"/>
  <c r="D1181"/>
  <c r="B1181"/>
  <c r="C1181"/>
  <c r="E1182" l="1"/>
  <c r="A1183"/>
  <c r="B1182"/>
  <c r="D1182" s="1"/>
  <c r="C1182"/>
  <c r="E1183" l="1"/>
  <c r="A1184"/>
  <c r="D1183"/>
  <c r="C1183"/>
  <c r="B1183"/>
  <c r="E1184" l="1"/>
  <c r="A1185"/>
  <c r="C1184"/>
  <c r="D1184"/>
  <c r="B1184"/>
  <c r="E1185" l="1"/>
  <c r="A1186"/>
  <c r="C1185"/>
  <c r="D1185" s="1"/>
  <c r="B1185"/>
  <c r="E1186" l="1"/>
  <c r="A1187"/>
  <c r="C1186"/>
  <c r="D1186" s="1"/>
  <c r="B1186"/>
  <c r="E1187" l="1"/>
  <c r="A1188"/>
  <c r="B1187"/>
  <c r="C1187"/>
  <c r="D1187" s="1"/>
  <c r="E1188" l="1"/>
  <c r="A1189"/>
  <c r="D1188"/>
  <c r="B1188"/>
  <c r="C1188"/>
  <c r="E1189" l="1"/>
  <c r="A1190"/>
  <c r="D1189"/>
  <c r="B1189"/>
  <c r="C1189"/>
  <c r="E1190" l="1"/>
  <c r="A1191"/>
  <c r="B1190"/>
  <c r="D1190" s="1"/>
  <c r="C1190"/>
  <c r="E1191" l="1"/>
  <c r="A1192"/>
  <c r="D1191"/>
  <c r="C1191"/>
  <c r="B1191"/>
  <c r="E1192" l="1"/>
  <c r="A1193"/>
  <c r="C1192"/>
  <c r="D1192" s="1"/>
  <c r="B1192"/>
  <c r="E1193" l="1"/>
  <c r="A1194"/>
  <c r="C1193"/>
  <c r="D1193"/>
  <c r="B1193"/>
  <c r="E1194" l="1"/>
  <c r="A1195"/>
  <c r="C1194"/>
  <c r="D1194" s="1"/>
  <c r="B1194"/>
  <c r="E1195" l="1"/>
  <c r="A1196"/>
  <c r="B1195"/>
  <c r="C1195"/>
  <c r="D1195" s="1"/>
  <c r="E1196" l="1"/>
  <c r="A1197"/>
  <c r="B1196"/>
  <c r="D1196"/>
  <c r="C1196"/>
  <c r="E1197" l="1"/>
  <c r="A1198"/>
  <c r="D1197"/>
  <c r="B1197"/>
  <c r="C1197"/>
  <c r="E1198" l="1"/>
  <c r="A1199"/>
  <c r="D1198"/>
  <c r="B1198"/>
  <c r="C1198"/>
  <c r="E1199" l="1"/>
  <c r="A1200"/>
  <c r="C1199"/>
  <c r="D1199" s="1"/>
  <c r="B1199"/>
  <c r="E1200" l="1"/>
  <c r="A1201"/>
  <c r="C1200"/>
  <c r="D1200"/>
  <c r="B1200"/>
  <c r="E1201" l="1"/>
  <c r="A1202"/>
  <c r="C1201"/>
  <c r="D1201" s="1"/>
  <c r="B1201"/>
  <c r="E1202" l="1"/>
  <c r="A1203"/>
  <c r="C1202"/>
  <c r="D1202" s="1"/>
  <c r="B1202"/>
  <c r="E1203" l="1"/>
  <c r="A1204"/>
  <c r="B1203"/>
  <c r="C1203"/>
  <c r="D1203" s="1"/>
  <c r="E1204" l="1"/>
  <c r="A1205"/>
  <c r="D1204"/>
  <c r="B1204"/>
  <c r="C1204"/>
  <c r="E1205" l="1"/>
  <c r="A1206"/>
  <c r="D1205"/>
  <c r="B1205"/>
  <c r="C1205"/>
  <c r="E1206" l="1"/>
  <c r="A1207"/>
  <c r="D1206"/>
  <c r="B1206"/>
  <c r="C1206"/>
  <c r="E1207" l="1"/>
  <c r="A1208"/>
  <c r="D1207"/>
  <c r="C1207"/>
  <c r="B1207"/>
  <c r="E1208" l="1"/>
  <c r="A1209"/>
  <c r="C1208"/>
  <c r="D1208"/>
  <c r="B1208"/>
  <c r="E1209" l="1"/>
  <c r="A1210"/>
  <c r="C1209"/>
  <c r="D1209"/>
  <c r="B1209"/>
  <c r="E1210" l="1"/>
  <c r="A1211"/>
  <c r="C1210"/>
  <c r="D1210" s="1"/>
  <c r="B1210"/>
  <c r="E1211" l="1"/>
  <c r="A1212"/>
  <c r="B1211"/>
  <c r="C1211"/>
  <c r="D1211" s="1"/>
  <c r="E1212" l="1"/>
  <c r="A1213"/>
  <c r="B1212"/>
  <c r="D1212" s="1"/>
  <c r="C1212"/>
  <c r="E1213" l="1"/>
  <c r="A1214"/>
  <c r="D1213"/>
  <c r="B1213"/>
  <c r="C1213"/>
  <c r="E1214" l="1"/>
  <c r="A1215"/>
  <c r="B1214"/>
  <c r="D1214"/>
  <c r="C1214"/>
  <c r="E1215" l="1"/>
  <c r="A1216"/>
  <c r="D1215"/>
  <c r="C1215"/>
  <c r="B1215"/>
  <c r="E1216" l="1"/>
  <c r="A1217"/>
  <c r="C1216"/>
  <c r="D1216" s="1"/>
  <c r="B1216"/>
  <c r="E1217" l="1"/>
  <c r="A1218"/>
  <c r="C1217"/>
  <c r="D1217" s="1"/>
  <c r="B1217"/>
  <c r="E1218" l="1"/>
  <c r="A1219"/>
  <c r="C1218"/>
  <c r="D1218" s="1"/>
  <c r="B1218"/>
  <c r="E1219" l="1"/>
  <c r="A1220"/>
  <c r="B1219"/>
  <c r="C1219"/>
  <c r="D1219" s="1"/>
  <c r="E1220" l="1"/>
  <c r="A1221"/>
  <c r="D1220"/>
  <c r="B1220"/>
  <c r="C1220"/>
  <c r="E1221" l="1"/>
  <c r="A1222"/>
  <c r="D1221"/>
  <c r="B1221"/>
  <c r="C1221"/>
  <c r="E1222" l="1"/>
  <c r="A1223"/>
  <c r="D1222"/>
  <c r="B1222"/>
  <c r="C1222"/>
  <c r="E1223" l="1"/>
  <c r="A1224"/>
  <c r="C1223"/>
  <c r="D1223" s="1"/>
  <c r="B1223"/>
  <c r="E1224" l="1"/>
  <c r="A1225"/>
  <c r="C1224"/>
  <c r="D1224" s="1"/>
  <c r="B1224"/>
  <c r="E1225" l="1"/>
  <c r="A1226"/>
  <c r="C1225"/>
  <c r="D1225" s="1"/>
  <c r="B1225"/>
  <c r="E1226" l="1"/>
  <c r="A1227"/>
  <c r="C1226"/>
  <c r="D1226" s="1"/>
  <c r="B1226"/>
  <c r="E1227" l="1"/>
  <c r="A1228"/>
  <c r="B1227"/>
  <c r="C1227"/>
  <c r="D1227" s="1"/>
  <c r="E1228" l="1"/>
  <c r="A1229"/>
  <c r="B1228"/>
  <c r="D1228" s="1"/>
  <c r="C1228"/>
  <c r="E1229" l="1"/>
  <c r="A1230"/>
  <c r="D1229"/>
  <c r="B1229"/>
  <c r="C1229"/>
  <c r="E1230" l="1"/>
  <c r="A1231"/>
  <c r="D1230"/>
  <c r="B1230"/>
  <c r="C1230"/>
  <c r="E1231" l="1"/>
  <c r="A1232"/>
  <c r="C1231"/>
  <c r="D1231" s="1"/>
  <c r="B1231"/>
  <c r="E1232" l="1"/>
  <c r="A1233"/>
  <c r="C1232"/>
  <c r="D1232" s="1"/>
  <c r="B1232"/>
  <c r="E1233" l="1"/>
  <c r="A1234"/>
  <c r="C1233"/>
  <c r="D1233" s="1"/>
  <c r="B1233"/>
  <c r="E1234" l="1"/>
  <c r="A1235"/>
  <c r="C1234"/>
  <c r="D1234" s="1"/>
  <c r="B1234"/>
  <c r="E1235" l="1"/>
  <c r="A1236"/>
  <c r="B1235"/>
  <c r="C1235"/>
  <c r="D1235" s="1"/>
  <c r="E1236" l="1"/>
  <c r="A1237"/>
  <c r="B1236"/>
  <c r="D1236" s="1"/>
  <c r="C1236"/>
  <c r="E1237" l="1"/>
  <c r="A1238"/>
  <c r="D1237"/>
  <c r="B1237"/>
  <c r="C1237"/>
  <c r="E1238" l="1"/>
  <c r="A1239"/>
  <c r="D1238"/>
  <c r="B1238"/>
  <c r="C1238"/>
  <c r="E1239" l="1"/>
  <c r="A1240"/>
  <c r="D1239"/>
  <c r="C1239"/>
  <c r="B1239"/>
  <c r="E1240" l="1"/>
  <c r="A1241"/>
  <c r="C1240"/>
  <c r="D1240"/>
  <c r="B1240"/>
  <c r="E1241" l="1"/>
  <c r="A1242"/>
  <c r="C1241"/>
  <c r="D1241" s="1"/>
  <c r="B1241"/>
  <c r="E1242" l="1"/>
  <c r="A1243"/>
  <c r="C1242"/>
  <c r="D1242" s="1"/>
  <c r="B1242"/>
  <c r="E1243" l="1"/>
  <c r="A1244"/>
  <c r="B1243"/>
  <c r="C1243"/>
  <c r="D1243" s="1"/>
  <c r="E1244" l="1"/>
  <c r="A1245"/>
  <c r="D1244"/>
  <c r="B1244"/>
  <c r="C1244"/>
  <c r="E1245" l="1"/>
  <c r="A1246"/>
  <c r="D1245"/>
  <c r="B1245"/>
  <c r="C1245"/>
  <c r="E1246" l="1"/>
  <c r="A1247"/>
  <c r="B1246"/>
  <c r="D1246"/>
  <c r="C1246"/>
  <c r="E1247" l="1"/>
  <c r="A1248"/>
  <c r="D1247"/>
  <c r="C1247"/>
  <c r="B1247"/>
  <c r="E1248" l="1"/>
  <c r="A1249"/>
  <c r="C1248"/>
  <c r="D1248" s="1"/>
  <c r="B1248"/>
  <c r="E1249" l="1"/>
  <c r="A1250"/>
  <c r="C1249"/>
  <c r="D1249"/>
  <c r="B1249"/>
  <c r="E1250" l="1"/>
  <c r="A1251"/>
  <c r="C1250"/>
  <c r="D1250" s="1"/>
  <c r="B1250"/>
  <c r="E1251" l="1"/>
  <c r="A1252"/>
  <c r="B1251"/>
  <c r="C1251"/>
  <c r="D1251" s="1"/>
  <c r="E1252" l="1"/>
  <c r="A1253"/>
  <c r="D1252"/>
  <c r="B1252"/>
  <c r="C1252"/>
  <c r="E1253" l="1"/>
  <c r="A1254"/>
  <c r="D1253"/>
  <c r="B1253"/>
  <c r="C1253"/>
  <c r="E1254" l="1"/>
  <c r="A1255"/>
  <c r="D1254"/>
  <c r="B1254"/>
  <c r="C1254"/>
  <c r="E1255" l="1"/>
  <c r="A1256"/>
  <c r="D1255"/>
  <c r="C1255"/>
  <c r="B1255"/>
  <c r="E1256" l="1"/>
  <c r="A1257"/>
  <c r="C1256"/>
  <c r="D1256" s="1"/>
  <c r="B1256"/>
  <c r="E1257" l="1"/>
  <c r="A1258"/>
  <c r="C1257"/>
  <c r="D1257"/>
  <c r="B1257"/>
  <c r="E1258" l="1"/>
  <c r="A1259"/>
  <c r="C1258"/>
  <c r="D1258" s="1"/>
  <c r="B1258"/>
  <c r="E1259" l="1"/>
  <c r="A1260"/>
  <c r="B1259"/>
  <c r="C1259"/>
  <c r="D1259" s="1"/>
  <c r="E1260" l="1"/>
  <c r="A1261"/>
  <c r="B1260"/>
  <c r="D1260"/>
  <c r="C1260"/>
  <c r="E1261" l="1"/>
  <c r="A1262"/>
  <c r="D1261"/>
  <c r="B1261"/>
  <c r="C1261"/>
  <c r="E1262" l="1"/>
  <c r="A1263"/>
  <c r="D1262"/>
  <c r="B1262"/>
  <c r="C1262"/>
  <c r="E1263" l="1"/>
  <c r="A1264"/>
  <c r="C1263"/>
  <c r="D1263" s="1"/>
  <c r="B1263"/>
  <c r="E1264" l="1"/>
  <c r="A1265"/>
  <c r="C1264"/>
  <c r="D1264"/>
  <c r="B1264"/>
  <c r="E1265" l="1"/>
  <c r="A1266"/>
  <c r="C1265"/>
  <c r="D1265" s="1"/>
  <c r="B1265"/>
  <c r="E1266" l="1"/>
  <c r="A1267"/>
  <c r="C1266"/>
  <c r="D1266" s="1"/>
  <c r="B1266"/>
  <c r="E1267" l="1"/>
  <c r="A1268"/>
  <c r="B1267"/>
  <c r="C1267"/>
  <c r="D1267" s="1"/>
  <c r="E1268" l="1"/>
  <c r="A1269"/>
  <c r="D1268"/>
  <c r="B1268"/>
  <c r="C1268"/>
  <c r="E1269" l="1"/>
  <c r="A1270"/>
  <c r="D1269"/>
  <c r="B1269"/>
  <c r="C1269"/>
  <c r="E1270" l="1"/>
  <c r="A1271"/>
  <c r="D1270"/>
  <c r="B1270"/>
  <c r="C1270"/>
  <c r="E1271" l="1"/>
  <c r="A1272"/>
  <c r="D1271"/>
  <c r="C1271"/>
  <c r="B1271"/>
  <c r="E1272" l="1"/>
  <c r="A1273"/>
  <c r="C1272"/>
  <c r="D1272" s="1"/>
  <c r="B1272"/>
  <c r="E1273" l="1"/>
  <c r="A1274"/>
  <c r="C1273"/>
  <c r="D1273" s="1"/>
  <c r="B1273"/>
  <c r="E1274" l="1"/>
  <c r="A1275"/>
  <c r="C1274"/>
  <c r="D1274" s="1"/>
  <c r="B1274"/>
  <c r="E1275" l="1"/>
  <c r="A1276"/>
  <c r="B1275"/>
  <c r="C1275"/>
  <c r="D1275" s="1"/>
  <c r="E1276" l="1"/>
  <c r="A1277"/>
  <c r="D1276"/>
  <c r="B1276"/>
  <c r="C1276"/>
  <c r="E1277" l="1"/>
  <c r="A1278"/>
  <c r="D1277"/>
  <c r="B1277"/>
  <c r="C1277"/>
  <c r="E1278" l="1"/>
  <c r="A1279"/>
  <c r="B1278"/>
  <c r="D1278"/>
  <c r="C1278"/>
  <c r="E1279" l="1"/>
  <c r="A1280"/>
  <c r="D1279"/>
  <c r="C1279"/>
  <c r="B1279"/>
  <c r="E1280" l="1"/>
  <c r="A1281"/>
  <c r="C1280"/>
  <c r="D1280" s="1"/>
  <c r="B1280"/>
  <c r="E1281" l="1"/>
  <c r="A1282"/>
  <c r="C1281"/>
  <c r="D1281" s="1"/>
  <c r="B1281"/>
  <c r="E1282" l="1"/>
  <c r="A1283"/>
  <c r="C1282"/>
  <c r="D1282" s="1"/>
  <c r="B1282"/>
  <c r="E1283" l="1"/>
  <c r="A1284"/>
  <c r="B1283"/>
  <c r="C1283"/>
  <c r="D1283" s="1"/>
  <c r="E1284" l="1"/>
  <c r="A1285"/>
  <c r="D1284"/>
  <c r="B1284"/>
  <c r="C1284"/>
  <c r="E1285" l="1"/>
  <c r="A1286"/>
  <c r="D1285"/>
  <c r="B1285"/>
  <c r="C1285"/>
  <c r="E1286" l="1"/>
  <c r="A1287"/>
  <c r="D1286"/>
  <c r="B1286"/>
  <c r="C1286"/>
  <c r="E1287" l="1"/>
  <c r="A1288"/>
  <c r="D1287"/>
  <c r="C1287"/>
  <c r="B1287"/>
  <c r="E1288" l="1"/>
  <c r="A1289"/>
  <c r="C1288"/>
  <c r="D1288" s="1"/>
  <c r="B1288"/>
  <c r="E1289" l="1"/>
  <c r="A1290"/>
  <c r="C1289"/>
  <c r="D1289" s="1"/>
  <c r="B1289"/>
  <c r="E1290" l="1"/>
  <c r="A1291"/>
  <c r="C1290"/>
  <c r="D1290" s="1"/>
  <c r="B1290"/>
  <c r="E1291" l="1"/>
  <c r="A1292"/>
  <c r="B1291"/>
  <c r="C1291"/>
  <c r="D1291" s="1"/>
  <c r="E1292" l="1"/>
  <c r="A1293"/>
  <c r="B1292"/>
  <c r="C1292"/>
  <c r="D1292" s="1"/>
  <c r="E1293" l="1"/>
  <c r="A1294"/>
  <c r="D1293"/>
  <c r="B1293"/>
  <c r="C1293"/>
  <c r="E1294" l="1"/>
  <c r="A1295"/>
  <c r="D1294"/>
  <c r="B1294"/>
  <c r="C1294"/>
  <c r="E1295" l="1"/>
  <c r="A1296"/>
  <c r="C1295"/>
  <c r="D1295" s="1"/>
  <c r="B1295"/>
  <c r="E1296" l="1"/>
  <c r="A1297"/>
  <c r="C1296"/>
  <c r="D1296" s="1"/>
  <c r="B1296"/>
  <c r="E1297" l="1"/>
  <c r="A1298"/>
  <c r="C1297"/>
  <c r="D1297" s="1"/>
  <c r="B1297"/>
  <c r="E1298" l="1"/>
  <c r="A1299"/>
  <c r="C1298"/>
  <c r="D1298" s="1"/>
  <c r="B1298"/>
  <c r="E1299" l="1"/>
  <c r="A1300"/>
  <c r="B1299"/>
  <c r="C1299"/>
  <c r="D1299" s="1"/>
  <c r="E1300" l="1"/>
  <c r="A1301"/>
  <c r="D1300"/>
  <c r="B1300"/>
  <c r="C1300"/>
  <c r="E1301" l="1"/>
  <c r="A1302"/>
  <c r="D1301"/>
  <c r="B1301"/>
  <c r="C1301"/>
  <c r="E1302" l="1"/>
  <c r="A1303"/>
  <c r="D1302"/>
  <c r="B1302"/>
  <c r="C1302"/>
  <c r="E1303" l="1"/>
  <c r="A1304"/>
  <c r="C1303"/>
  <c r="D1303" s="1"/>
  <c r="B1303"/>
  <c r="E1304" l="1"/>
  <c r="A1305"/>
  <c r="C1304"/>
  <c r="D1304"/>
  <c r="B1304"/>
  <c r="E1305" l="1"/>
  <c r="A1306"/>
  <c r="C1305"/>
  <c r="D1305" s="1"/>
  <c r="B1305"/>
  <c r="E1306" l="1"/>
  <c r="A1307"/>
  <c r="C1306"/>
  <c r="D1306" s="1"/>
  <c r="B1306"/>
  <c r="E1307" l="1"/>
  <c r="A1308"/>
  <c r="B1307"/>
  <c r="C1307"/>
  <c r="D1307" s="1"/>
  <c r="E1308" l="1"/>
  <c r="A1309"/>
  <c r="D1308"/>
  <c r="B1308"/>
  <c r="C1308"/>
  <c r="E1309" l="1"/>
  <c r="A1310"/>
  <c r="D1309"/>
  <c r="B1309"/>
  <c r="C1309"/>
  <c r="E1310" l="1"/>
  <c r="A1311"/>
  <c r="B1310"/>
  <c r="D1310"/>
  <c r="C1310"/>
  <c r="E1311" l="1"/>
  <c r="A1312"/>
  <c r="D1311"/>
  <c r="C1311"/>
  <c r="B1311"/>
  <c r="E1312" l="1"/>
  <c r="A1313"/>
  <c r="C1312"/>
  <c r="D1312" s="1"/>
  <c r="B1312"/>
  <c r="E1313" l="1"/>
  <c r="A1314"/>
  <c r="C1313"/>
  <c r="D1313" s="1"/>
  <c r="B1313"/>
  <c r="E1314" l="1"/>
  <c r="A1315"/>
  <c r="C1314"/>
  <c r="D1314" s="1"/>
  <c r="B1314"/>
  <c r="E1315" l="1"/>
  <c r="A1316"/>
  <c r="B1315"/>
  <c r="C1315"/>
  <c r="D1315" s="1"/>
  <c r="E1316" l="1"/>
  <c r="A1317"/>
  <c r="D1316"/>
  <c r="B1316"/>
  <c r="C1316"/>
  <c r="E1317" l="1"/>
  <c r="A1318"/>
  <c r="B1317"/>
  <c r="C1317"/>
  <c r="D1317" s="1"/>
  <c r="E1318" l="1"/>
  <c r="A1319"/>
  <c r="D1318"/>
  <c r="B1318"/>
  <c r="C1318"/>
  <c r="E1319" l="1"/>
  <c r="A1320"/>
  <c r="D1319"/>
  <c r="C1319"/>
  <c r="B1319"/>
  <c r="E1320" l="1"/>
  <c r="A1321"/>
  <c r="C1320"/>
  <c r="D1320"/>
  <c r="B1320"/>
  <c r="E1321" l="1"/>
  <c r="A1322"/>
  <c r="C1321"/>
  <c r="D1321" s="1"/>
  <c r="B1321"/>
  <c r="E1322" l="1"/>
  <c r="A1323"/>
  <c r="C1322"/>
  <c r="D1322" s="1"/>
  <c r="B1322"/>
  <c r="E1323" l="1"/>
  <c r="A1324"/>
  <c r="B1323"/>
  <c r="C1323"/>
  <c r="D1323" s="1"/>
  <c r="E1324" l="1"/>
  <c r="A1325"/>
  <c r="B1324"/>
  <c r="D1324" s="1"/>
  <c r="C1324"/>
  <c r="E1325" l="1"/>
  <c r="A1326"/>
  <c r="D1325"/>
  <c r="B1325"/>
  <c r="C1325"/>
  <c r="E1326" l="1"/>
  <c r="A1327"/>
  <c r="D1326"/>
  <c r="B1326"/>
  <c r="C1326"/>
  <c r="E1327" l="1"/>
  <c r="A1328"/>
  <c r="D1327"/>
  <c r="C1327"/>
  <c r="B1327"/>
  <c r="E1328" l="1"/>
  <c r="A1329"/>
  <c r="C1328"/>
  <c r="D1328"/>
  <c r="B1328"/>
  <c r="E1329" l="1"/>
  <c r="A1330"/>
  <c r="C1329"/>
  <c r="D1329" s="1"/>
  <c r="B1329"/>
  <c r="E1330" l="1"/>
  <c r="A1331"/>
  <c r="C1330"/>
  <c r="D1330" s="1"/>
  <c r="B1330"/>
  <c r="E1331" l="1"/>
  <c r="A1332"/>
  <c r="B1331"/>
  <c r="C1331"/>
  <c r="D1331" s="1"/>
  <c r="E1332" l="1"/>
  <c r="A1333"/>
  <c r="D1332"/>
  <c r="B1332"/>
  <c r="C1332"/>
  <c r="E1333" l="1"/>
  <c r="A1334"/>
  <c r="D1333"/>
  <c r="B1333"/>
  <c r="C1333"/>
  <c r="E1334" l="1"/>
  <c r="A1335"/>
  <c r="D1334"/>
  <c r="B1334"/>
  <c r="C1334"/>
  <c r="E1335" l="1"/>
  <c r="A1336"/>
  <c r="D1335"/>
  <c r="C1335"/>
  <c r="B1335"/>
  <c r="E1336" l="1"/>
  <c r="A1337"/>
  <c r="C1336"/>
  <c r="D1336" s="1"/>
  <c r="B1336"/>
  <c r="E1337" l="1"/>
  <c r="A1338"/>
  <c r="C1337"/>
  <c r="D1337" s="1"/>
  <c r="B1337"/>
  <c r="E1338" l="1"/>
  <c r="A1339"/>
  <c r="C1338"/>
  <c r="D1338" s="1"/>
  <c r="B1338"/>
  <c r="E1339" l="1"/>
  <c r="A1340"/>
  <c r="B1339"/>
  <c r="C1339"/>
  <c r="D1339" s="1"/>
  <c r="E1340" l="1"/>
  <c r="A1341"/>
  <c r="D1340"/>
  <c r="B1340"/>
  <c r="C1340"/>
  <c r="E1341" l="1"/>
  <c r="A1342"/>
  <c r="B1341"/>
  <c r="D1341" s="1"/>
  <c r="C1341"/>
  <c r="E1342" l="1"/>
  <c r="A1343"/>
  <c r="B1342"/>
  <c r="C1342"/>
  <c r="D1342" s="1"/>
  <c r="E1343" l="1"/>
  <c r="A1344"/>
  <c r="D1343"/>
  <c r="C1343"/>
  <c r="B1343"/>
  <c r="E1344" l="1"/>
  <c r="A1345"/>
  <c r="C1344"/>
  <c r="D1344"/>
  <c r="B1344"/>
  <c r="E1345" l="1"/>
  <c r="A1346"/>
  <c r="C1345"/>
  <c r="D1345" s="1"/>
  <c r="B1345"/>
  <c r="E1346" l="1"/>
  <c r="A1347"/>
  <c r="C1346"/>
  <c r="D1346" s="1"/>
  <c r="B1346"/>
  <c r="E1347" l="1"/>
  <c r="A1348"/>
  <c r="B1347"/>
  <c r="C1347"/>
  <c r="D1347" s="1"/>
  <c r="E1348" l="1"/>
  <c r="A1349"/>
  <c r="D1348"/>
  <c r="B1348"/>
  <c r="C1348"/>
  <c r="E1349" l="1"/>
  <c r="A1350"/>
  <c r="B1349"/>
  <c r="D1349" s="1"/>
  <c r="C1349"/>
  <c r="E1350" l="1"/>
  <c r="A1351"/>
  <c r="D1350"/>
  <c r="B1350"/>
  <c r="C1350"/>
  <c r="E1351" l="1"/>
  <c r="A1352"/>
  <c r="C1351"/>
  <c r="D1351" s="1"/>
  <c r="B1351"/>
  <c r="E1352" l="1"/>
  <c r="A1353"/>
  <c r="C1352"/>
  <c r="D1352" s="1"/>
  <c r="B1352"/>
  <c r="E1353" l="1"/>
  <c r="A1354"/>
  <c r="C1353"/>
  <c r="D1353" s="1"/>
  <c r="B1353"/>
  <c r="E1354" l="1"/>
  <c r="A1355"/>
  <c r="C1354"/>
  <c r="D1354" s="1"/>
  <c r="B1354"/>
  <c r="E1355" l="1"/>
  <c r="A1356"/>
  <c r="B1355"/>
  <c r="C1355"/>
  <c r="D1355" s="1"/>
  <c r="E1356" l="1"/>
  <c r="A1357"/>
  <c r="B1356"/>
  <c r="D1356" s="1"/>
  <c r="C1356"/>
  <c r="E1357" l="1"/>
  <c r="A1358"/>
  <c r="D1357"/>
  <c r="B1357"/>
  <c r="C1357"/>
  <c r="E1358" l="1"/>
  <c r="A1359"/>
  <c r="D1358"/>
  <c r="B1358"/>
  <c r="C1358"/>
  <c r="E1359" l="1"/>
  <c r="A1360"/>
  <c r="C1359"/>
  <c r="D1359" s="1"/>
  <c r="B1359"/>
  <c r="E1360" l="1"/>
  <c r="A1361"/>
  <c r="C1360"/>
  <c r="D1360" s="1"/>
  <c r="B1360"/>
  <c r="E1361" l="1"/>
  <c r="A1362"/>
  <c r="C1361"/>
  <c r="D1361" s="1"/>
  <c r="B1361"/>
  <c r="E1362" l="1"/>
  <c r="A1363"/>
  <c r="C1362"/>
  <c r="D1362" s="1"/>
  <c r="B1362"/>
  <c r="E1363" l="1"/>
  <c r="A1364"/>
  <c r="B1363"/>
  <c r="C1363"/>
  <c r="D1363" s="1"/>
  <c r="E1364" l="1"/>
  <c r="A1365"/>
  <c r="D1364"/>
  <c r="B1364"/>
  <c r="C1364"/>
  <c r="E1365" l="1"/>
  <c r="A1366"/>
  <c r="D1365"/>
  <c r="B1365"/>
  <c r="C1365"/>
  <c r="E1366" l="1"/>
  <c r="A1367"/>
  <c r="D1366"/>
  <c r="B1366"/>
  <c r="C1366"/>
  <c r="E1367" l="1"/>
  <c r="A1368"/>
  <c r="C1367"/>
  <c r="D1367" s="1"/>
  <c r="B1367"/>
  <c r="E1368" l="1"/>
  <c r="A1369"/>
  <c r="C1368"/>
  <c r="D1368"/>
  <c r="B1368"/>
  <c r="E1369" l="1"/>
  <c r="A1370"/>
  <c r="C1369"/>
  <c r="D1369"/>
  <c r="B1369"/>
  <c r="E1370" l="1"/>
  <c r="A1371"/>
  <c r="C1370"/>
  <c r="D1370" s="1"/>
  <c r="B1370"/>
  <c r="E1371" l="1"/>
  <c r="A1372"/>
  <c r="B1371"/>
  <c r="C1371"/>
  <c r="D1371" s="1"/>
  <c r="E1372" l="1"/>
  <c r="A1373"/>
  <c r="D1372"/>
  <c r="B1372"/>
  <c r="C1372"/>
  <c r="E1373" l="1"/>
  <c r="A1374"/>
  <c r="D1373"/>
  <c r="B1373"/>
  <c r="C1373"/>
  <c r="E1374" l="1"/>
  <c r="A1375"/>
  <c r="B1374"/>
  <c r="D1374"/>
  <c r="C1374"/>
  <c r="E1375" l="1"/>
  <c r="A1376"/>
  <c r="C1375"/>
  <c r="D1375" s="1"/>
  <c r="B1375"/>
  <c r="E1376" l="1"/>
  <c r="A1377"/>
  <c r="C1376"/>
  <c r="D1376" s="1"/>
  <c r="B1376"/>
  <c r="E1377" l="1"/>
  <c r="A1378"/>
  <c r="C1377"/>
  <c r="D1377" s="1"/>
  <c r="B1377"/>
  <c r="E1378" l="1"/>
  <c r="A1379"/>
  <c r="C1378"/>
  <c r="D1378" s="1"/>
  <c r="B1378"/>
  <c r="E1379" l="1"/>
  <c r="A1380"/>
  <c r="B1379"/>
  <c r="C1379"/>
  <c r="D1379" s="1"/>
  <c r="E1380" l="1"/>
  <c r="A1381"/>
  <c r="D1380"/>
  <c r="B1380"/>
  <c r="C1380"/>
  <c r="E1381" l="1"/>
  <c r="A1382"/>
  <c r="D1381"/>
  <c r="B1381"/>
  <c r="C1381"/>
  <c r="E1382" l="1"/>
  <c r="A1383"/>
  <c r="D1382"/>
  <c r="B1382"/>
  <c r="C1382"/>
  <c r="E1383" l="1"/>
  <c r="A1384"/>
  <c r="D1383"/>
  <c r="C1383"/>
  <c r="B1383"/>
  <c r="E1384" l="1"/>
  <c r="A1385"/>
  <c r="C1384"/>
  <c r="D1384" s="1"/>
  <c r="B1384"/>
  <c r="E1385" l="1"/>
  <c r="A1386"/>
  <c r="C1385"/>
  <c r="D1385"/>
  <c r="B1385"/>
  <c r="E1386" l="1"/>
  <c r="A1387"/>
  <c r="C1386"/>
  <c r="D1386" s="1"/>
  <c r="B1386"/>
  <c r="E1387" l="1"/>
  <c r="A1388"/>
  <c r="B1387"/>
  <c r="C1387"/>
  <c r="D1387" s="1"/>
  <c r="E1388" l="1"/>
  <c r="A1389"/>
  <c r="B1388"/>
  <c r="D1388" s="1"/>
  <c r="C1388"/>
  <c r="E1389" l="1"/>
  <c r="A1390"/>
  <c r="D1389"/>
  <c r="B1389"/>
  <c r="C1389"/>
  <c r="E1390" l="1"/>
  <c r="A1391"/>
  <c r="D1390"/>
  <c r="B1390"/>
  <c r="C1390"/>
  <c r="E1391" l="1"/>
  <c r="A1392"/>
  <c r="D1391"/>
  <c r="C1391"/>
  <c r="B1391"/>
  <c r="E1392" l="1"/>
  <c r="A1393"/>
  <c r="C1392"/>
  <c r="D1392" s="1"/>
  <c r="B1392"/>
  <c r="E1393" l="1"/>
  <c r="A1394"/>
  <c r="C1393"/>
  <c r="D1393" s="1"/>
  <c r="B1393"/>
  <c r="E1394" l="1"/>
  <c r="A1395"/>
  <c r="C1394"/>
  <c r="D1394" s="1"/>
  <c r="B1394"/>
  <c r="E1395" l="1"/>
  <c r="A1396"/>
  <c r="B1395"/>
  <c r="C1395"/>
  <c r="D1395" s="1"/>
  <c r="E1396" l="1"/>
  <c r="A1397"/>
  <c r="D1396"/>
  <c r="B1396"/>
  <c r="C1396"/>
  <c r="E1397" l="1"/>
  <c r="A1398"/>
  <c r="D1397"/>
  <c r="B1397"/>
  <c r="C1397"/>
  <c r="E1398" l="1"/>
  <c r="A1399"/>
  <c r="D1398"/>
  <c r="B1398"/>
  <c r="C1398"/>
  <c r="E1399" l="1"/>
  <c r="A1400"/>
  <c r="D1399"/>
  <c r="C1399"/>
  <c r="B1399"/>
  <c r="E1400" l="1"/>
  <c r="A1401"/>
  <c r="C1400"/>
  <c r="D1400" s="1"/>
  <c r="B1400"/>
  <c r="E1401" l="1"/>
  <c r="A1402"/>
  <c r="C1401"/>
  <c r="D1401" s="1"/>
  <c r="B1401"/>
  <c r="E1402" l="1"/>
  <c r="A1403"/>
  <c r="C1402"/>
  <c r="D1402" s="1"/>
  <c r="B1402"/>
  <c r="E1403" l="1"/>
  <c r="A1404"/>
  <c r="B1403"/>
  <c r="C1403"/>
  <c r="D1403" s="1"/>
  <c r="E1404" l="1"/>
  <c r="A1405"/>
  <c r="D1404"/>
  <c r="B1404"/>
  <c r="C1404"/>
  <c r="E1405" l="1"/>
  <c r="A1406"/>
  <c r="D1405"/>
  <c r="B1405"/>
  <c r="C1405"/>
  <c r="E1406" l="1"/>
  <c r="A1407"/>
  <c r="B1406"/>
  <c r="D1406" s="1"/>
  <c r="C1406"/>
  <c r="E1407" l="1"/>
  <c r="A1408"/>
  <c r="D1407"/>
  <c r="C1407"/>
  <c r="B1407"/>
  <c r="E1408" l="1"/>
  <c r="A1409"/>
  <c r="C1408"/>
  <c r="D1408"/>
  <c r="B1408"/>
  <c r="E1409" l="1"/>
  <c r="A1410"/>
  <c r="C1409"/>
  <c r="D1409" s="1"/>
  <c r="B1409"/>
  <c r="E1410" l="1"/>
  <c r="A1411"/>
  <c r="C1410"/>
  <c r="D1410" s="1"/>
  <c r="B1410"/>
  <c r="E1411" l="1"/>
  <c r="A1412"/>
  <c r="B1411"/>
  <c r="C1411"/>
  <c r="D1411" s="1"/>
  <c r="E1412" l="1"/>
  <c r="A1413"/>
  <c r="D1412"/>
  <c r="B1412"/>
  <c r="C1412"/>
  <c r="E1413" l="1"/>
  <c r="A1414"/>
  <c r="D1413"/>
  <c r="B1413"/>
  <c r="C1413"/>
  <c r="E1414" l="1"/>
  <c r="A1415"/>
  <c r="D1414"/>
  <c r="B1414"/>
  <c r="C1414"/>
  <c r="E1415" l="1"/>
  <c r="A1416"/>
  <c r="D1415"/>
  <c r="C1415"/>
  <c r="B1415"/>
  <c r="E1416" l="1"/>
  <c r="A1417"/>
  <c r="C1416"/>
  <c r="D1416"/>
  <c r="B1416"/>
  <c r="E1417" l="1"/>
  <c r="A1418"/>
  <c r="C1417"/>
  <c r="D1417" s="1"/>
  <c r="B1417"/>
  <c r="E1418" l="1"/>
  <c r="A1419"/>
  <c r="C1418"/>
  <c r="D1418" s="1"/>
  <c r="B1418"/>
  <c r="E1419" l="1"/>
  <c r="A1420"/>
  <c r="B1419"/>
  <c r="C1419"/>
  <c r="D1419" s="1"/>
  <c r="E1420" l="1"/>
  <c r="A1421"/>
  <c r="B1420"/>
  <c r="D1420" s="1"/>
  <c r="C1420"/>
  <c r="E1421" l="1"/>
  <c r="A1422"/>
  <c r="D1421"/>
  <c r="B1421"/>
  <c r="C1421"/>
  <c r="E1422" l="1"/>
  <c r="A1423"/>
  <c r="D1422"/>
  <c r="B1422"/>
  <c r="C1422"/>
  <c r="E1423" l="1"/>
  <c r="A1424"/>
  <c r="C1423"/>
  <c r="D1423" s="1"/>
  <c r="B1423"/>
  <c r="E1424" l="1"/>
  <c r="A1425"/>
  <c r="C1424"/>
  <c r="D1424" s="1"/>
  <c r="B1424"/>
  <c r="E1425" l="1"/>
  <c r="A1426"/>
  <c r="C1425"/>
  <c r="D1425"/>
  <c r="B1425"/>
  <c r="E1426" l="1"/>
  <c r="A1427"/>
  <c r="C1426"/>
  <c r="D1426" s="1"/>
  <c r="B1426"/>
  <c r="E1427" l="1"/>
  <c r="A1428"/>
  <c r="B1427"/>
  <c r="C1427"/>
  <c r="D1427" s="1"/>
  <c r="E1428" l="1"/>
  <c r="A1429"/>
  <c r="D1428"/>
  <c r="B1428"/>
  <c r="C1428"/>
  <c r="E1429" l="1"/>
  <c r="A1430"/>
  <c r="D1429"/>
  <c r="B1429"/>
  <c r="C1429"/>
  <c r="E1430" l="1"/>
  <c r="A1431"/>
  <c r="B1430"/>
  <c r="D1430" s="1"/>
  <c r="C1430"/>
  <c r="E1431" l="1"/>
  <c r="A1432"/>
  <c r="D1431"/>
  <c r="C1431"/>
  <c r="B1431"/>
  <c r="E1432" l="1"/>
  <c r="A1433"/>
  <c r="C1432"/>
  <c r="D1432"/>
  <c r="B1432"/>
  <c r="E1433" l="1"/>
  <c r="A1434"/>
  <c r="C1433"/>
  <c r="D1433"/>
  <c r="B1433"/>
  <c r="E1434" l="1"/>
  <c r="A1435"/>
  <c r="C1434"/>
  <c r="D1434" s="1"/>
  <c r="B1434"/>
  <c r="E1435" l="1"/>
  <c r="A1436"/>
  <c r="B1435"/>
  <c r="C1435"/>
  <c r="D1435" s="1"/>
  <c r="E1436" l="1"/>
  <c r="A1437"/>
  <c r="D1436"/>
  <c r="B1436"/>
  <c r="C1436"/>
  <c r="E1437" l="1"/>
  <c r="A1438"/>
  <c r="D1437"/>
  <c r="B1437"/>
  <c r="C1437"/>
  <c r="E1438" l="1"/>
  <c r="A1439"/>
  <c r="B1438"/>
  <c r="D1438"/>
  <c r="C1438"/>
  <c r="E1439" l="1"/>
  <c r="A1440"/>
  <c r="C1439"/>
  <c r="D1439" s="1"/>
  <c r="B1439"/>
  <c r="E1440" l="1"/>
  <c r="A1441"/>
  <c r="C1440"/>
  <c r="D1440" s="1"/>
  <c r="B1440"/>
  <c r="E1441" l="1"/>
  <c r="A1442"/>
  <c r="C1441"/>
  <c r="D1441" s="1"/>
  <c r="B1441"/>
  <c r="E1442" l="1"/>
  <c r="A1443"/>
  <c r="C1442"/>
  <c r="D1442" s="1"/>
  <c r="B1442"/>
  <c r="E1443" l="1"/>
  <c r="A1444"/>
  <c r="B1443"/>
  <c r="C1443"/>
  <c r="D1443" s="1"/>
  <c r="E1444" l="1"/>
  <c r="A1445"/>
  <c r="D1444"/>
  <c r="B1444"/>
  <c r="C1444"/>
  <c r="E1445" l="1"/>
  <c r="A1446"/>
  <c r="D1445"/>
  <c r="B1445"/>
  <c r="C1445"/>
  <c r="E1446" l="1"/>
  <c r="A1447"/>
  <c r="D1446"/>
  <c r="B1446"/>
  <c r="C1446"/>
  <c r="E1447" l="1"/>
  <c r="A1448"/>
  <c r="D1447"/>
  <c r="C1447"/>
  <c r="B1447"/>
  <c r="E1448" l="1"/>
  <c r="A1449"/>
  <c r="C1448"/>
  <c r="D1448"/>
  <c r="B1448"/>
  <c r="E1449" l="1"/>
  <c r="A1450"/>
  <c r="C1449"/>
  <c r="D1449" s="1"/>
  <c r="B1449"/>
  <c r="E1450" l="1"/>
  <c r="A1451"/>
  <c r="C1450"/>
  <c r="D1450" s="1"/>
  <c r="B1450"/>
  <c r="E1451" l="1"/>
  <c r="A1452"/>
  <c r="B1451"/>
  <c r="C1451"/>
  <c r="D1451" s="1"/>
  <c r="E1452" l="1"/>
  <c r="A1453"/>
  <c r="B1452"/>
  <c r="D1452" s="1"/>
  <c r="C1452"/>
  <c r="E1453" l="1"/>
  <c r="A1454"/>
  <c r="D1453"/>
  <c r="B1453"/>
  <c r="C1453"/>
  <c r="E1454" l="1"/>
  <c r="A1455"/>
  <c r="D1454"/>
  <c r="B1454"/>
  <c r="C1454"/>
  <c r="E1455" l="1"/>
  <c r="A1456"/>
  <c r="D1455"/>
  <c r="C1455"/>
  <c r="B1455"/>
  <c r="E1456" l="1"/>
  <c r="A1457"/>
  <c r="C1456"/>
  <c r="D1456"/>
  <c r="B1456"/>
  <c r="E1457" l="1"/>
  <c r="A1458"/>
  <c r="C1457"/>
  <c r="D1457" s="1"/>
  <c r="B1457"/>
  <c r="E1458" l="1"/>
  <c r="A1459"/>
  <c r="C1458"/>
  <c r="D1458" s="1"/>
  <c r="B1458"/>
  <c r="E1459" l="1"/>
  <c r="A1460"/>
  <c r="B1459"/>
  <c r="C1459"/>
  <c r="D1459" s="1"/>
  <c r="E1460" l="1"/>
  <c r="A1461"/>
  <c r="D1460"/>
  <c r="B1460"/>
  <c r="C1460"/>
  <c r="E1461" l="1"/>
  <c r="A1462"/>
  <c r="D1461"/>
  <c r="B1461"/>
  <c r="C1461"/>
  <c r="E1462" l="1"/>
  <c r="A1463"/>
  <c r="D1462"/>
  <c r="B1462"/>
  <c r="C1462"/>
  <c r="E1463" l="1"/>
  <c r="A1464"/>
  <c r="D1463"/>
  <c r="C1463"/>
  <c r="B1463"/>
  <c r="E1464" l="1"/>
  <c r="A1465"/>
  <c r="C1464"/>
  <c r="D1464" s="1"/>
  <c r="B1464"/>
  <c r="E1465" l="1"/>
  <c r="A1466"/>
  <c r="C1465"/>
  <c r="D1465"/>
  <c r="B1465"/>
  <c r="E1466" l="1"/>
  <c r="A1467"/>
  <c r="C1466"/>
  <c r="D1466" s="1"/>
  <c r="B1466"/>
  <c r="E1467" l="1"/>
  <c r="A1468"/>
  <c r="B1467"/>
  <c r="C1467"/>
  <c r="D1467" s="1"/>
  <c r="E1468" l="1"/>
  <c r="A1469"/>
  <c r="D1468"/>
  <c r="B1468"/>
  <c r="C1468"/>
  <c r="E1469" l="1"/>
  <c r="A1470"/>
  <c r="D1469"/>
  <c r="B1469"/>
  <c r="C1469"/>
  <c r="E1470" l="1"/>
  <c r="A1471"/>
  <c r="B1470"/>
  <c r="D1470" s="1"/>
  <c r="C1470"/>
  <c r="E1471" l="1"/>
  <c r="A1472"/>
  <c r="D1471"/>
  <c r="C1471"/>
  <c r="B1471"/>
  <c r="E1472" l="1"/>
  <c r="A1473"/>
  <c r="C1472"/>
  <c r="D1472" s="1"/>
  <c r="B1472"/>
  <c r="E1473" l="1"/>
  <c r="A1474"/>
  <c r="C1473"/>
  <c r="D1473" s="1"/>
  <c r="B1473"/>
  <c r="E1474" l="1"/>
  <c r="A1475"/>
  <c r="C1474"/>
  <c r="D1474" s="1"/>
  <c r="B1474"/>
  <c r="E1475" l="1"/>
  <c r="A1476"/>
  <c r="B1475"/>
  <c r="C1475"/>
  <c r="D1475" s="1"/>
  <c r="E1476" l="1"/>
  <c r="A1477"/>
  <c r="D1476"/>
  <c r="B1476"/>
  <c r="C1476"/>
  <c r="E1477" l="1"/>
  <c r="A1478"/>
  <c r="D1477"/>
  <c r="B1477"/>
  <c r="C1477"/>
  <c r="E1478" l="1"/>
  <c r="A1479"/>
  <c r="D1478"/>
  <c r="B1478"/>
  <c r="C1478"/>
  <c r="E1479" l="1"/>
  <c r="A1480"/>
  <c r="D1479"/>
  <c r="C1479"/>
  <c r="B1479"/>
  <c r="E1480" l="1"/>
  <c r="A1481"/>
  <c r="C1480"/>
  <c r="D1480" s="1"/>
  <c r="B1480"/>
  <c r="E1481" l="1"/>
  <c r="A1482"/>
  <c r="C1481"/>
  <c r="D1481" s="1"/>
  <c r="B1481"/>
  <c r="E1482" l="1"/>
  <c r="A1483"/>
  <c r="C1482"/>
  <c r="D1482" s="1"/>
  <c r="B1482"/>
  <c r="E1483" l="1"/>
  <c r="A1484"/>
  <c r="B1483"/>
  <c r="C1483"/>
  <c r="D1483" s="1"/>
  <c r="E1484" l="1"/>
  <c r="A1485"/>
  <c r="B1484"/>
  <c r="D1484" s="1"/>
  <c r="C1484"/>
  <c r="E1485" l="1"/>
  <c r="A1486"/>
  <c r="D1485"/>
  <c r="B1485"/>
  <c r="C1485"/>
  <c r="E1486" l="1"/>
  <c r="A1487"/>
  <c r="D1486"/>
  <c r="B1486"/>
  <c r="C1486"/>
  <c r="E1487" l="1"/>
  <c r="A1488"/>
  <c r="D1487"/>
  <c r="C1487"/>
  <c r="B1487"/>
  <c r="E1488" l="1"/>
  <c r="A1489"/>
  <c r="C1488"/>
  <c r="D1488" s="1"/>
  <c r="B1488"/>
  <c r="E1489" l="1"/>
  <c r="A1490"/>
  <c r="C1489"/>
  <c r="D1489" s="1"/>
  <c r="B1489"/>
  <c r="E1490" l="1"/>
  <c r="A1491"/>
  <c r="C1490"/>
  <c r="D1490" s="1"/>
  <c r="B1490"/>
  <c r="E1491" l="1"/>
  <c r="A1492"/>
  <c r="B1491"/>
  <c r="C1491"/>
  <c r="D1491" s="1"/>
  <c r="E1492" l="1"/>
  <c r="A1493"/>
  <c r="D1492"/>
  <c r="B1492"/>
  <c r="C1492"/>
  <c r="E1493" l="1"/>
  <c r="A1494"/>
  <c r="D1493"/>
  <c r="B1493"/>
  <c r="C1493"/>
  <c r="E1494" l="1"/>
  <c r="A1495"/>
  <c r="D1494"/>
  <c r="B1494"/>
  <c r="C1494"/>
  <c r="E1495" l="1"/>
  <c r="A1496"/>
  <c r="D1495"/>
  <c r="C1495"/>
  <c r="B1495"/>
  <c r="E1496" l="1"/>
  <c r="A1497"/>
  <c r="C1496"/>
  <c r="D1496"/>
  <c r="B1496"/>
  <c r="E1497" l="1"/>
  <c r="A1498"/>
  <c r="C1497"/>
  <c r="D1497" s="1"/>
  <c r="B1497"/>
  <c r="E1498" l="1"/>
  <c r="A1499"/>
  <c r="C1498"/>
  <c r="D1498" s="1"/>
  <c r="B1498"/>
  <c r="E1499" l="1"/>
  <c r="A1500"/>
  <c r="B1499"/>
  <c r="C1499"/>
  <c r="D1499" s="1"/>
  <c r="E1500" l="1"/>
  <c r="A1501"/>
  <c r="D1500"/>
  <c r="B1500"/>
  <c r="C1500"/>
  <c r="E1501" l="1"/>
  <c r="A1502"/>
  <c r="D1501"/>
  <c r="B1501"/>
  <c r="C1501"/>
  <c r="E1502" l="1"/>
  <c r="A1503"/>
  <c r="B1502"/>
  <c r="D1502"/>
  <c r="C1502"/>
  <c r="E1503" l="1"/>
  <c r="A1504"/>
  <c r="C1503"/>
  <c r="D1503" s="1"/>
  <c r="B1503"/>
  <c r="E1504" l="1"/>
  <c r="A1505"/>
  <c r="C1504"/>
  <c r="D1504"/>
  <c r="B1504"/>
  <c r="E1505" l="1"/>
  <c r="A1506"/>
  <c r="C1505"/>
  <c r="D1505" s="1"/>
  <c r="B1505"/>
  <c r="E1506" l="1"/>
  <c r="A1507"/>
  <c r="C1506"/>
  <c r="D1506" s="1"/>
  <c r="B1506"/>
  <c r="E1507" l="1"/>
  <c r="A1508"/>
  <c r="B1507"/>
  <c r="C1507"/>
  <c r="D1507" s="1"/>
  <c r="E1508" l="1"/>
  <c r="A1509"/>
  <c r="D1508"/>
  <c r="B1508"/>
  <c r="C1508"/>
  <c r="E1509" l="1"/>
  <c r="A1510"/>
  <c r="D1509"/>
  <c r="B1509"/>
  <c r="C1509"/>
  <c r="E1510" l="1"/>
  <c r="A1511"/>
  <c r="D1510"/>
  <c r="B1510"/>
  <c r="C1510"/>
  <c r="E1511" l="1"/>
  <c r="A1512"/>
  <c r="D1511"/>
  <c r="C1511"/>
  <c r="B1511"/>
  <c r="E1512" l="1"/>
  <c r="A1513"/>
  <c r="C1512"/>
  <c r="D1512" s="1"/>
  <c r="B1512"/>
  <c r="E1513" l="1"/>
  <c r="A1514"/>
  <c r="C1513"/>
  <c r="D1513" s="1"/>
  <c r="B1513"/>
  <c r="E1514" l="1"/>
  <c r="A1515"/>
  <c r="C1514"/>
  <c r="D1514" s="1"/>
  <c r="B1514"/>
  <c r="E1515" l="1"/>
  <c r="A1516"/>
  <c r="B1515"/>
  <c r="C1515"/>
  <c r="D1515" s="1"/>
  <c r="E1516" l="1"/>
  <c r="A1517"/>
  <c r="B1516"/>
  <c r="D1516"/>
  <c r="C1516"/>
  <c r="E1517" l="1"/>
  <c r="A1518"/>
  <c r="D1517"/>
  <c r="B1517"/>
  <c r="C1517"/>
  <c r="E1518" l="1"/>
  <c r="A1519"/>
  <c r="D1518"/>
  <c r="B1518"/>
  <c r="C1518"/>
  <c r="E1519" l="1"/>
  <c r="A1520"/>
  <c r="D1519"/>
  <c r="C1519"/>
  <c r="B1519"/>
  <c r="E1520" l="1"/>
  <c r="A1521"/>
  <c r="C1520"/>
  <c r="D1520" s="1"/>
  <c r="B1520"/>
  <c r="E1521" l="1"/>
  <c r="A1522"/>
  <c r="C1521"/>
  <c r="D1521" s="1"/>
  <c r="B1521"/>
  <c r="E1522" l="1"/>
  <c r="A1523"/>
  <c r="C1522"/>
  <c r="D1522" s="1"/>
  <c r="B1522"/>
  <c r="E1523" l="1"/>
  <c r="A1524"/>
  <c r="B1523"/>
  <c r="C1523"/>
  <c r="D1523" s="1"/>
  <c r="E1524" l="1"/>
  <c r="A1525"/>
  <c r="D1524"/>
  <c r="B1524"/>
  <c r="C1524"/>
  <c r="E1525" l="1"/>
  <c r="A1526"/>
  <c r="B1525"/>
  <c r="D1525" s="1"/>
  <c r="C1525"/>
  <c r="E1526" l="1"/>
  <c r="A1527"/>
  <c r="D1526"/>
  <c r="B1526"/>
  <c r="C1526"/>
  <c r="E1527" l="1"/>
  <c r="A1528"/>
  <c r="D1527"/>
  <c r="C1527"/>
  <c r="B1527"/>
  <c r="E1528" l="1"/>
  <c r="A1529"/>
  <c r="C1528"/>
  <c r="D1528" s="1"/>
  <c r="B1528"/>
  <c r="E1529" l="1"/>
  <c r="A1530"/>
  <c r="C1529"/>
  <c r="D1529" s="1"/>
  <c r="B1529"/>
  <c r="E1530" l="1"/>
  <c r="A1531"/>
  <c r="C1530"/>
  <c r="D1530" s="1"/>
  <c r="B1530"/>
  <c r="E1531" l="1"/>
  <c r="A1532"/>
  <c r="B1531"/>
  <c r="C1531"/>
  <c r="D1531" s="1"/>
  <c r="E1532" l="1"/>
  <c r="A1533"/>
  <c r="D1532"/>
  <c r="B1532"/>
  <c r="C1532"/>
  <c r="E1533" l="1"/>
  <c r="A1534"/>
  <c r="D1533"/>
  <c r="B1533"/>
  <c r="C1533"/>
  <c r="E1534" l="1"/>
  <c r="A1535"/>
  <c r="B1534"/>
  <c r="D1534" s="1"/>
  <c r="C1534"/>
  <c r="E1535" l="1"/>
  <c r="A1536"/>
  <c r="D1535"/>
  <c r="C1535"/>
  <c r="B1535"/>
  <c r="E1536" l="1"/>
  <c r="A1537"/>
  <c r="C1536"/>
  <c r="D1536"/>
  <c r="B1536"/>
  <c r="E1537" l="1"/>
  <c r="A1538"/>
  <c r="C1537"/>
  <c r="D1537" s="1"/>
  <c r="B1537"/>
  <c r="E1538" l="1"/>
  <c r="A1539"/>
  <c r="C1538"/>
  <c r="D1538" s="1"/>
  <c r="B1538"/>
  <c r="E1539" l="1"/>
  <c r="A1540"/>
  <c r="B1539"/>
  <c r="C1539"/>
  <c r="D1539" s="1"/>
  <c r="E1540" l="1"/>
  <c r="A1541"/>
  <c r="D1540"/>
  <c r="B1540"/>
  <c r="C1540"/>
  <c r="E1541" l="1"/>
  <c r="A1542"/>
  <c r="D1541"/>
  <c r="B1541"/>
  <c r="C1541"/>
  <c r="E1542" l="1"/>
  <c r="A1543"/>
  <c r="D1542"/>
  <c r="B1542"/>
  <c r="C1542"/>
  <c r="E1543" l="1"/>
  <c r="A1544"/>
  <c r="C1543"/>
  <c r="D1543" s="1"/>
  <c r="B1543"/>
  <c r="E1544" l="1"/>
  <c r="A1545"/>
  <c r="C1544"/>
  <c r="D1544"/>
  <c r="B1544"/>
  <c r="E1545" l="1"/>
  <c r="A1546"/>
  <c r="C1545"/>
  <c r="D1545" s="1"/>
  <c r="B1545"/>
  <c r="E1546" l="1"/>
  <c r="A1547"/>
  <c r="C1546"/>
  <c r="D1546" s="1"/>
  <c r="B1546"/>
  <c r="E1547" l="1"/>
  <c r="A1548"/>
  <c r="B1547"/>
  <c r="C1547"/>
  <c r="D1547" s="1"/>
  <c r="E1548" l="1"/>
  <c r="A1549"/>
  <c r="B1548"/>
  <c r="D1548" s="1"/>
  <c r="C1548"/>
  <c r="E1549" l="1"/>
  <c r="A1550"/>
  <c r="D1549"/>
  <c r="B1549"/>
  <c r="C1549"/>
  <c r="E1550" l="1"/>
  <c r="A1551"/>
  <c r="D1550"/>
  <c r="B1550"/>
  <c r="C1550"/>
  <c r="E1551" l="1"/>
  <c r="A1552"/>
  <c r="C1551"/>
  <c r="D1551" s="1"/>
  <c r="B1551"/>
  <c r="E1552" l="1"/>
  <c r="A1553"/>
  <c r="C1552"/>
  <c r="D1552" s="1"/>
  <c r="B1552"/>
  <c r="E1553" l="1"/>
  <c r="A1554"/>
  <c r="C1553"/>
  <c r="D1553" s="1"/>
  <c r="B1553"/>
  <c r="E1554" l="1"/>
  <c r="A1555"/>
  <c r="C1554"/>
  <c r="D1554" s="1"/>
  <c r="B1554"/>
  <c r="E1555" l="1"/>
  <c r="A1556"/>
  <c r="B1555"/>
  <c r="C1555"/>
  <c r="D1555" s="1"/>
  <c r="E1556" l="1"/>
  <c r="A1557"/>
  <c r="D1556"/>
  <c r="B1556"/>
  <c r="C1556"/>
  <c r="E1557" l="1"/>
  <c r="A1558"/>
  <c r="B1557"/>
  <c r="D1557" s="1"/>
  <c r="C1557"/>
  <c r="E1558" l="1"/>
  <c r="A1559"/>
  <c r="B1558"/>
  <c r="D1558" s="1"/>
  <c r="C1558"/>
  <c r="E1559" l="1"/>
  <c r="A1560"/>
  <c r="D1559"/>
  <c r="C1559"/>
  <c r="B1559"/>
  <c r="E1560" l="1"/>
  <c r="A1561"/>
  <c r="C1560"/>
  <c r="D1560" s="1"/>
  <c r="B1560"/>
  <c r="E1561" l="1"/>
  <c r="A1562"/>
  <c r="C1561"/>
  <c r="D1561"/>
  <c r="B1561"/>
  <c r="E1562" l="1"/>
  <c r="A1563"/>
  <c r="C1562"/>
  <c r="D1562" s="1"/>
  <c r="B1562"/>
  <c r="E1563" l="1"/>
  <c r="A1564"/>
  <c r="B1563"/>
  <c r="C1563"/>
  <c r="D1563" s="1"/>
  <c r="E1564" l="1"/>
  <c r="A1565"/>
  <c r="D1564"/>
  <c r="B1564"/>
  <c r="C1564"/>
  <c r="E1565" l="1"/>
  <c r="A1566"/>
  <c r="D1565"/>
  <c r="B1565"/>
  <c r="C1565"/>
  <c r="E1566" l="1"/>
  <c r="A1567"/>
  <c r="B1566"/>
  <c r="D1566" s="1"/>
  <c r="C1566"/>
  <c r="E1567" l="1"/>
  <c r="A1568"/>
  <c r="D1567"/>
  <c r="C1567"/>
  <c r="B1567"/>
  <c r="E1568" l="1"/>
  <c r="A1569"/>
  <c r="C1568"/>
  <c r="D1568" s="1"/>
  <c r="B1568"/>
  <c r="E1569" l="1"/>
  <c r="A1570"/>
  <c r="C1569"/>
  <c r="D1569" s="1"/>
  <c r="B1569"/>
  <c r="E1570" l="1"/>
  <c r="A1571"/>
  <c r="C1570"/>
  <c r="D1570" s="1"/>
  <c r="B1570"/>
  <c r="E1571" l="1"/>
  <c r="A1572"/>
  <c r="B1571"/>
  <c r="C1571"/>
  <c r="D1571" s="1"/>
  <c r="E1572" l="1"/>
  <c r="A1573"/>
  <c r="D1572"/>
  <c r="B1572"/>
  <c r="C1572"/>
  <c r="E1573" l="1"/>
  <c r="A1574"/>
  <c r="D1573"/>
  <c r="B1573"/>
  <c r="C1573"/>
  <c r="E1574" l="1"/>
  <c r="A1575"/>
  <c r="D1574"/>
  <c r="B1574"/>
  <c r="C1574"/>
  <c r="E1575" l="1"/>
  <c r="A1576"/>
  <c r="D1575"/>
  <c r="C1575"/>
  <c r="B1575"/>
  <c r="E1576" l="1"/>
  <c r="A1577"/>
  <c r="C1576"/>
  <c r="D1576"/>
  <c r="B1576"/>
  <c r="E1577" l="1"/>
  <c r="A1578"/>
  <c r="C1577"/>
  <c r="D1577" s="1"/>
  <c r="B1577"/>
  <c r="E1578" l="1"/>
  <c r="A1579"/>
  <c r="C1578"/>
  <c r="D1578" s="1"/>
  <c r="B1578"/>
  <c r="E1579" l="1"/>
  <c r="A1580"/>
  <c r="B1579"/>
  <c r="C1579"/>
  <c r="D1579" s="1"/>
  <c r="E1580" l="1"/>
  <c r="A1581"/>
  <c r="B1580"/>
  <c r="C1580"/>
  <c r="D1580" s="1"/>
  <c r="E1581" l="1"/>
  <c r="A1582"/>
  <c r="D1581"/>
  <c r="B1581"/>
  <c r="C1581"/>
  <c r="E1582" l="1"/>
  <c r="A1583"/>
  <c r="D1582"/>
  <c r="B1582"/>
  <c r="C1582"/>
  <c r="E1583" l="1"/>
  <c r="A1584"/>
  <c r="D1583"/>
  <c r="C1583"/>
  <c r="B1583"/>
  <c r="E1584" l="1"/>
  <c r="A1585"/>
  <c r="C1584"/>
  <c r="D1584"/>
  <c r="B1584"/>
  <c r="E1585" l="1"/>
  <c r="A1586"/>
  <c r="C1585"/>
  <c r="D1585" s="1"/>
  <c r="B1585"/>
  <c r="E1586" l="1"/>
  <c r="A1587"/>
  <c r="C1586"/>
  <c r="D1586" s="1"/>
  <c r="B1586"/>
  <c r="E1587" l="1"/>
  <c r="A1588"/>
  <c r="B1587"/>
  <c r="C1587"/>
  <c r="D1587" s="1"/>
  <c r="E1588" l="1"/>
  <c r="A1589"/>
  <c r="D1588"/>
  <c r="B1588"/>
  <c r="C1588"/>
  <c r="E1589" l="1"/>
  <c r="A1590"/>
  <c r="D1589"/>
  <c r="B1589"/>
  <c r="C1589"/>
  <c r="E1590" l="1"/>
  <c r="A1591"/>
  <c r="D1590"/>
  <c r="B1590"/>
  <c r="C1590"/>
  <c r="E1591" l="1"/>
  <c r="A1592"/>
  <c r="C1591"/>
  <c r="D1591" s="1"/>
  <c r="B1591"/>
  <c r="E1592" l="1"/>
  <c r="A1593"/>
  <c r="C1592"/>
  <c r="D1592"/>
  <c r="B1592"/>
  <c r="E1593" l="1"/>
  <c r="A1594"/>
  <c r="C1593"/>
  <c r="D1593" s="1"/>
  <c r="B1593"/>
  <c r="E1594" l="1"/>
  <c r="A1595"/>
  <c r="C1594"/>
  <c r="D1594" s="1"/>
  <c r="B1594"/>
  <c r="E1595" l="1"/>
  <c r="A1596"/>
  <c r="B1595"/>
  <c r="C1595"/>
  <c r="D1595" s="1"/>
  <c r="E1596" l="1"/>
  <c r="A1597"/>
  <c r="D1596"/>
  <c r="B1596"/>
  <c r="C1596"/>
  <c r="E1597" l="1"/>
  <c r="A1598"/>
  <c r="D1597"/>
  <c r="B1597"/>
  <c r="C1597"/>
  <c r="E1598" l="1"/>
  <c r="A1599"/>
  <c r="B1598"/>
  <c r="D1598" s="1"/>
  <c r="C1598"/>
  <c r="E1599" l="1"/>
  <c r="A1600"/>
  <c r="C1599"/>
  <c r="D1599" s="1"/>
  <c r="B1599"/>
  <c r="E1600" l="1"/>
  <c r="A1601"/>
  <c r="C1600"/>
  <c r="D1600"/>
  <c r="B1600"/>
  <c r="E1601" l="1"/>
  <c r="A1602"/>
  <c r="C1601"/>
  <c r="D1601" s="1"/>
  <c r="B1601"/>
  <c r="E1602" l="1"/>
  <c r="A1603"/>
  <c r="C1602"/>
  <c r="D1602" s="1"/>
  <c r="B1602"/>
  <c r="E1603" l="1"/>
  <c r="A1604"/>
  <c r="B1603"/>
  <c r="C1603"/>
  <c r="D1603" s="1"/>
  <c r="E1604" l="1"/>
  <c r="A1605"/>
  <c r="D1604"/>
  <c r="B1604"/>
  <c r="C1604"/>
  <c r="E1605" l="1"/>
  <c r="A1606"/>
  <c r="D1605"/>
  <c r="B1605"/>
  <c r="C1605"/>
  <c r="E1606" l="1"/>
  <c r="A1607"/>
  <c r="B1606"/>
  <c r="D1606" s="1"/>
  <c r="C1606"/>
  <c r="E1607" l="1"/>
  <c r="A1608"/>
  <c r="D1607"/>
  <c r="C1607"/>
  <c r="B1607"/>
  <c r="E1608" l="1"/>
  <c r="A1609"/>
  <c r="C1608"/>
  <c r="D1608" s="1"/>
  <c r="B1608"/>
  <c r="E1609" l="1"/>
  <c r="A1610"/>
  <c r="C1609"/>
  <c r="D1609" s="1"/>
  <c r="B1609"/>
  <c r="E1610" l="1"/>
  <c r="A1611"/>
  <c r="C1610"/>
  <c r="D1610" s="1"/>
  <c r="B1610"/>
  <c r="E1611" l="1"/>
  <c r="A1612"/>
  <c r="B1611"/>
  <c r="C1611"/>
  <c r="D1611" s="1"/>
  <c r="E1612" l="1"/>
  <c r="A1613"/>
  <c r="B1612"/>
  <c r="D1612"/>
  <c r="C1612"/>
  <c r="E1613" l="1"/>
  <c r="A1614"/>
  <c r="D1613"/>
  <c r="B1613"/>
  <c r="C1613"/>
  <c r="E1614" l="1"/>
  <c r="A1615"/>
  <c r="D1614"/>
  <c r="B1614"/>
  <c r="C1614"/>
  <c r="E1615" l="1"/>
  <c r="A1616"/>
  <c r="C1615"/>
  <c r="D1615" s="1"/>
  <c r="B1615"/>
  <c r="E1616" l="1"/>
  <c r="A1617"/>
  <c r="C1616"/>
  <c r="D1616"/>
  <c r="B1616"/>
  <c r="E1617" l="1"/>
  <c r="A1618"/>
  <c r="C1617"/>
  <c r="D1617" s="1"/>
  <c r="B1617"/>
  <c r="E1618" l="1"/>
  <c r="A1619"/>
  <c r="C1618"/>
  <c r="D1618" s="1"/>
  <c r="B1618"/>
  <c r="E1619" l="1"/>
  <c r="A1620"/>
  <c r="B1619"/>
  <c r="C1619"/>
  <c r="D1619" s="1"/>
  <c r="E1620" l="1"/>
  <c r="A1621"/>
  <c r="D1620"/>
  <c r="B1620"/>
  <c r="C1620"/>
  <c r="E1621" l="1"/>
  <c r="A1622"/>
  <c r="D1621"/>
  <c r="B1621"/>
  <c r="C1621"/>
  <c r="E1622" l="1"/>
  <c r="A1623"/>
  <c r="D1622"/>
  <c r="B1622"/>
  <c r="C1622"/>
  <c r="E1623" l="1"/>
  <c r="A1624"/>
  <c r="D1623"/>
  <c r="C1623"/>
  <c r="B1623"/>
  <c r="E1624" l="1"/>
  <c r="A1625"/>
  <c r="C1624"/>
  <c r="D1624" s="1"/>
  <c r="B1624"/>
  <c r="E1625" l="1"/>
  <c r="A1626"/>
  <c r="C1625"/>
  <c r="D1625" s="1"/>
  <c r="B1625"/>
  <c r="E1626" l="1"/>
  <c r="A1627"/>
  <c r="C1626"/>
  <c r="D1626" s="1"/>
  <c r="B1626"/>
  <c r="E1627" l="1"/>
  <c r="A1628"/>
  <c r="B1627"/>
  <c r="C1627"/>
  <c r="D1627" s="1"/>
  <c r="E1628" l="1"/>
  <c r="A1629"/>
  <c r="D1628"/>
  <c r="B1628"/>
  <c r="C1628"/>
  <c r="E1629" l="1"/>
  <c r="A1630"/>
  <c r="D1629"/>
  <c r="B1629"/>
  <c r="C1629"/>
  <c r="E1630" l="1"/>
  <c r="A1631"/>
  <c r="B1630"/>
  <c r="D1630"/>
  <c r="C1630"/>
  <c r="E1631" l="1"/>
  <c r="A1632"/>
  <c r="D1631"/>
  <c r="C1631"/>
  <c r="B1631"/>
  <c r="E1632" l="1"/>
  <c r="A1633"/>
  <c r="C1632"/>
  <c r="D1632" s="1"/>
  <c r="B1632"/>
  <c r="E1633" l="1"/>
  <c r="A1634"/>
  <c r="C1633"/>
  <c r="D1633" s="1"/>
  <c r="B1633"/>
  <c r="E1634" l="1"/>
  <c r="A1635"/>
  <c r="C1634"/>
  <c r="D1634" s="1"/>
  <c r="B1634"/>
  <c r="E1635" l="1"/>
  <c r="A1636"/>
  <c r="B1635"/>
  <c r="C1635"/>
  <c r="D1635" s="1"/>
  <c r="E1636" l="1"/>
  <c r="A1637"/>
  <c r="D1636"/>
  <c r="B1636"/>
  <c r="C1636"/>
  <c r="E1637" l="1"/>
  <c r="A1638"/>
  <c r="D1637"/>
  <c r="B1637"/>
  <c r="C1637"/>
  <c r="E1638" l="1"/>
  <c r="A1639"/>
  <c r="D1638"/>
  <c r="B1638"/>
  <c r="C1638"/>
  <c r="E1639" l="1"/>
  <c r="A1640"/>
  <c r="C1639"/>
  <c r="D1639" s="1"/>
  <c r="B1639"/>
  <c r="E1640" l="1"/>
  <c r="A1641"/>
  <c r="C1640"/>
  <c r="D1640" s="1"/>
  <c r="B1640"/>
  <c r="E1641" l="1"/>
  <c r="A1642"/>
  <c r="C1641"/>
  <c r="D1641" s="1"/>
  <c r="B1641"/>
  <c r="E1642" l="1"/>
  <c r="A1643"/>
  <c r="C1642"/>
  <c r="D1642" s="1"/>
  <c r="B1642"/>
  <c r="E1643" l="1"/>
  <c r="A1644"/>
  <c r="B1643"/>
  <c r="C1643"/>
  <c r="D1643" s="1"/>
  <c r="E1644" l="1"/>
  <c r="A1645"/>
  <c r="B1644"/>
  <c r="D1644" s="1"/>
  <c r="C1644"/>
  <c r="E1645" l="1"/>
  <c r="A1646"/>
  <c r="D1645"/>
  <c r="B1645"/>
  <c r="C1645"/>
  <c r="E1646" l="1"/>
  <c r="A1647"/>
  <c r="D1646"/>
  <c r="B1646"/>
  <c r="C1646"/>
  <c r="E1647" l="1"/>
  <c r="A1648"/>
  <c r="D1647"/>
  <c r="C1647"/>
  <c r="B1647"/>
  <c r="E1648" l="1"/>
  <c r="A1649"/>
  <c r="C1648"/>
  <c r="D1648" s="1"/>
  <c r="B1648"/>
  <c r="E1649" l="1"/>
  <c r="A1650"/>
  <c r="C1649"/>
  <c r="D1649" s="1"/>
  <c r="B1649"/>
  <c r="E1650" l="1"/>
  <c r="A1651"/>
  <c r="C1650"/>
  <c r="D1650" s="1"/>
  <c r="B1650"/>
  <c r="E1651" l="1"/>
  <c r="A1652"/>
  <c r="B1651"/>
  <c r="C1651"/>
  <c r="D1651" s="1"/>
  <c r="E1652" l="1"/>
  <c r="A1653"/>
  <c r="D1652"/>
  <c r="B1652"/>
  <c r="C1652"/>
  <c r="E1653" l="1"/>
  <c r="A1654"/>
  <c r="B1653"/>
  <c r="D1653" s="1"/>
  <c r="C1653"/>
  <c r="E1654" l="1"/>
  <c r="A1655"/>
  <c r="D1654"/>
  <c r="B1654"/>
  <c r="C1654"/>
  <c r="E1655" l="1"/>
  <c r="A1656"/>
  <c r="D1655"/>
  <c r="C1655"/>
  <c r="B1655"/>
  <c r="E1656" l="1"/>
  <c r="A1657"/>
  <c r="C1656"/>
  <c r="D1656" s="1"/>
  <c r="B1656"/>
  <c r="E1657" l="1"/>
  <c r="A1658"/>
  <c r="C1657"/>
  <c r="D1657" s="1"/>
  <c r="B1657"/>
  <c r="E1658" l="1"/>
  <c r="A1659"/>
  <c r="C1658"/>
  <c r="D1658" s="1"/>
  <c r="B1658"/>
  <c r="E1659" l="1"/>
  <c r="A1660"/>
  <c r="B1659"/>
  <c r="C1659"/>
  <c r="D1659" s="1"/>
  <c r="E1660" l="1"/>
  <c r="A1661"/>
  <c r="B1660"/>
  <c r="D1660" s="1"/>
  <c r="C1660"/>
  <c r="E1661" l="1"/>
  <c r="A1662"/>
  <c r="D1661"/>
  <c r="B1661"/>
  <c r="C1661"/>
  <c r="E1662" l="1"/>
  <c r="A1663"/>
  <c r="B1662"/>
  <c r="D1662" s="1"/>
  <c r="C1662"/>
  <c r="E1663" l="1"/>
  <c r="A1664"/>
  <c r="D1663"/>
  <c r="C1663"/>
  <c r="B1663"/>
  <c r="E1664" l="1"/>
  <c r="A1665"/>
  <c r="C1664"/>
  <c r="D1664" s="1"/>
  <c r="B1664"/>
  <c r="E1665" l="1"/>
  <c r="A1666"/>
  <c r="C1665"/>
  <c r="D1665" s="1"/>
  <c r="B1665"/>
  <c r="E1666" l="1"/>
  <c r="A1667"/>
  <c r="C1666"/>
  <c r="D1666" s="1"/>
  <c r="B1666"/>
  <c r="E1667" l="1"/>
  <c r="A1668"/>
  <c r="B1667"/>
  <c r="C1667"/>
  <c r="D1667" s="1"/>
  <c r="E1668" l="1"/>
  <c r="A1669"/>
  <c r="D1668"/>
  <c r="B1668"/>
  <c r="C1668"/>
  <c r="E1669" l="1"/>
  <c r="A1670"/>
  <c r="D1669"/>
  <c r="B1669"/>
  <c r="C1669"/>
  <c r="E1670" l="1"/>
  <c r="A1671"/>
  <c r="D1670"/>
  <c r="B1670"/>
  <c r="C1670"/>
  <c r="E1671" l="1"/>
  <c r="A1672"/>
  <c r="C1671"/>
  <c r="D1671" s="1"/>
  <c r="B1671"/>
  <c r="E1672" l="1"/>
  <c r="A1673"/>
  <c r="C1672"/>
  <c r="D1672" s="1"/>
  <c r="B1672"/>
  <c r="E1673" l="1"/>
  <c r="A1674"/>
  <c r="C1673"/>
  <c r="D1673" s="1"/>
  <c r="B1673"/>
  <c r="E1674" l="1"/>
  <c r="A1675"/>
  <c r="C1674"/>
  <c r="D1674" s="1"/>
  <c r="B1674"/>
  <c r="E1675" l="1"/>
  <c r="A1676"/>
  <c r="B1675"/>
  <c r="C1675"/>
  <c r="D1675" s="1"/>
  <c r="E1676" l="1"/>
  <c r="A1677"/>
  <c r="B1676"/>
  <c r="C1676"/>
  <c r="D1676" s="1"/>
  <c r="E1677" l="1"/>
  <c r="A1678"/>
  <c r="D1677"/>
  <c r="B1677"/>
  <c r="C1677"/>
  <c r="E1678" l="1"/>
  <c r="A1679"/>
  <c r="D1678"/>
  <c r="B1678"/>
  <c r="C1678"/>
  <c r="E1679" l="1"/>
  <c r="A1680"/>
  <c r="D1679"/>
  <c r="C1679"/>
  <c r="B1679"/>
  <c r="E1680" l="1"/>
  <c r="A1681"/>
  <c r="C1680"/>
  <c r="D1680" s="1"/>
  <c r="B1680"/>
  <c r="E1681" l="1"/>
  <c r="A1682"/>
  <c r="C1681"/>
  <c r="D1681" s="1"/>
  <c r="B1681"/>
  <c r="E1682" l="1"/>
  <c r="A1683"/>
  <c r="C1682"/>
  <c r="D1682" s="1"/>
  <c r="B1682"/>
  <c r="E1683" l="1"/>
  <c r="A1684"/>
  <c r="B1683"/>
  <c r="C1683"/>
  <c r="D1683" s="1"/>
  <c r="E1684" l="1"/>
  <c r="A1685"/>
  <c r="D1684"/>
  <c r="B1684"/>
  <c r="C1684"/>
  <c r="E1685" l="1"/>
  <c r="A1686"/>
  <c r="D1685"/>
  <c r="B1685"/>
  <c r="C1685"/>
  <c r="E1686" l="1"/>
  <c r="A1687"/>
  <c r="B1686"/>
  <c r="D1686" s="1"/>
  <c r="C1686"/>
  <c r="E1687" l="1"/>
  <c r="A1688"/>
  <c r="D1687"/>
  <c r="C1687"/>
  <c r="B1687"/>
  <c r="E1688" l="1"/>
  <c r="A1689"/>
  <c r="C1688"/>
  <c r="D1688" s="1"/>
  <c r="B1688"/>
  <c r="E1689" l="1"/>
  <c r="A1690"/>
  <c r="C1689"/>
  <c r="D1689" s="1"/>
  <c r="B1689"/>
  <c r="E1690" l="1"/>
  <c r="A1691"/>
  <c r="C1690"/>
  <c r="D1690" s="1"/>
  <c r="B1690"/>
  <c r="E1691" l="1"/>
  <c r="A1692"/>
  <c r="B1691"/>
  <c r="C1691"/>
  <c r="D1691" s="1"/>
  <c r="E1692" l="1"/>
  <c r="A1693"/>
  <c r="D1692"/>
  <c r="B1692"/>
  <c r="C1692"/>
  <c r="E1693" l="1"/>
  <c r="A1694"/>
  <c r="D1693"/>
  <c r="B1693"/>
  <c r="C1693"/>
  <c r="E1694" l="1"/>
  <c r="A1695"/>
  <c r="B1694"/>
  <c r="D1694"/>
  <c r="C1694"/>
  <c r="E1695" l="1"/>
  <c r="A1696"/>
  <c r="C1695"/>
  <c r="D1695" s="1"/>
  <c r="B1695"/>
  <c r="E1696" l="1"/>
  <c r="A1697"/>
  <c r="C1696"/>
  <c r="D1696" s="1"/>
  <c r="B1696"/>
  <c r="E1697" l="1"/>
  <c r="A1698"/>
  <c r="C1697"/>
  <c r="D1697"/>
  <c r="B1697"/>
  <c r="E1698" l="1"/>
  <c r="A1699"/>
  <c r="C1698"/>
  <c r="D1698" s="1"/>
  <c r="B1698"/>
  <c r="E1699" l="1"/>
  <c r="A1700"/>
  <c r="B1699"/>
  <c r="C1699"/>
  <c r="D1699" s="1"/>
  <c r="E1700" l="1"/>
  <c r="A1701"/>
  <c r="B1700"/>
  <c r="D1700" s="1"/>
  <c r="C1700"/>
  <c r="E1701" l="1"/>
  <c r="A1702"/>
  <c r="D1701"/>
  <c r="B1701"/>
  <c r="C1701"/>
  <c r="E1702" l="1"/>
  <c r="A1703"/>
  <c r="D1702"/>
  <c r="B1702"/>
  <c r="C1702"/>
  <c r="E1703" l="1"/>
  <c r="A1704"/>
  <c r="D1703"/>
  <c r="C1703"/>
  <c r="B1703"/>
  <c r="E1704" l="1"/>
  <c r="A1705"/>
  <c r="C1704"/>
  <c r="D1704"/>
  <c r="B1704"/>
  <c r="E1705" l="1"/>
  <c r="A1706"/>
  <c r="C1705"/>
  <c r="D1705"/>
  <c r="B1705"/>
  <c r="E1706" l="1"/>
  <c r="A1707"/>
  <c r="C1706"/>
  <c r="D1706" s="1"/>
  <c r="B1706"/>
  <c r="E1707" l="1"/>
  <c r="A1708"/>
  <c r="B1707"/>
  <c r="C1707"/>
  <c r="D1707" s="1"/>
  <c r="E1708" l="1"/>
  <c r="A1709"/>
  <c r="B1708"/>
  <c r="D1708" s="1"/>
  <c r="C1708"/>
  <c r="E1709" l="1"/>
  <c r="A1710"/>
  <c r="D1709"/>
  <c r="B1709"/>
  <c r="C1709"/>
  <c r="E1710" l="1"/>
  <c r="A1711"/>
  <c r="D1710"/>
  <c r="B1710"/>
  <c r="C1710"/>
  <c r="E1711" l="1"/>
  <c r="A1712"/>
  <c r="C1711"/>
  <c r="D1711" s="1"/>
  <c r="B1711"/>
  <c r="E1712" l="1"/>
  <c r="A1713"/>
  <c r="C1712"/>
  <c r="D1712"/>
  <c r="B1712"/>
  <c r="E1713" l="1"/>
  <c r="A1714"/>
  <c r="C1713"/>
  <c r="D1713"/>
  <c r="B1713"/>
  <c r="E1714" l="1"/>
  <c r="A1715"/>
  <c r="C1714"/>
  <c r="D1714" s="1"/>
  <c r="B1714"/>
  <c r="E1715" l="1"/>
  <c r="A1716"/>
  <c r="B1715"/>
  <c r="C1715"/>
  <c r="D1715" s="1"/>
  <c r="E1716" l="1"/>
  <c r="A1717"/>
  <c r="B1716"/>
  <c r="D1716" s="1"/>
  <c r="C1716"/>
  <c r="E1717" l="1"/>
  <c r="A1718"/>
  <c r="B1717"/>
  <c r="D1717" s="1"/>
  <c r="C1717"/>
  <c r="E1718" l="1"/>
  <c r="A1719"/>
  <c r="D1718"/>
  <c r="B1718"/>
  <c r="C1718"/>
  <c r="E1719" l="1"/>
  <c r="A1720"/>
  <c r="D1719"/>
  <c r="C1719"/>
  <c r="B1719"/>
  <c r="E1720" l="1"/>
  <c r="A1721"/>
  <c r="C1720"/>
  <c r="D1720"/>
  <c r="B1720"/>
  <c r="E1721" l="1"/>
  <c r="A1722"/>
  <c r="C1721"/>
  <c r="D1721" s="1"/>
  <c r="B1721"/>
  <c r="E1722" l="1"/>
  <c r="A1723"/>
  <c r="C1722"/>
  <c r="D1722" s="1"/>
  <c r="B1722"/>
  <c r="E1723" l="1"/>
  <c r="A1724"/>
  <c r="B1723"/>
  <c r="C1723"/>
  <c r="D1723" s="1"/>
  <c r="E1724" l="1"/>
  <c r="A1725"/>
  <c r="D1724"/>
  <c r="B1724"/>
  <c r="C1724"/>
  <c r="E1725" l="1"/>
  <c r="A1726"/>
  <c r="D1725"/>
  <c r="B1725"/>
  <c r="C1725"/>
  <c r="E1726" l="1"/>
  <c r="A1727"/>
  <c r="B1726"/>
  <c r="D1726"/>
  <c r="C1726"/>
  <c r="E1727" l="1"/>
  <c r="A1728"/>
  <c r="D1727"/>
  <c r="C1727"/>
  <c r="B1727"/>
  <c r="E1728" l="1"/>
  <c r="A1729"/>
  <c r="C1728"/>
  <c r="D1728" s="1"/>
  <c r="B1728"/>
  <c r="E1729" l="1"/>
  <c r="A1730"/>
  <c r="C1729"/>
  <c r="D1729" s="1"/>
  <c r="B1729"/>
  <c r="E1730" l="1"/>
  <c r="A1731"/>
  <c r="C1730"/>
  <c r="D1730" s="1"/>
  <c r="B1730"/>
  <c r="E1731" l="1"/>
  <c r="A1732"/>
  <c r="B1731"/>
  <c r="C1731"/>
  <c r="D1731" s="1"/>
  <c r="E1732" l="1"/>
  <c r="A1733"/>
  <c r="D1732"/>
  <c r="B1732"/>
  <c r="C1732"/>
  <c r="E1733" l="1"/>
  <c r="A1734"/>
  <c r="D1733"/>
  <c r="B1733"/>
  <c r="C1733"/>
  <c r="E1734" l="1"/>
  <c r="A1735"/>
  <c r="B1734"/>
  <c r="D1734" s="1"/>
  <c r="C1734"/>
  <c r="E1735" l="1"/>
  <c r="A1736"/>
  <c r="D1735"/>
  <c r="C1735"/>
  <c r="B1735"/>
  <c r="E1736" l="1"/>
  <c r="A1737"/>
  <c r="C1736"/>
  <c r="D1736"/>
  <c r="B1736"/>
  <c r="E1737" l="1"/>
  <c r="A1738"/>
  <c r="C1737"/>
  <c r="D1737" s="1"/>
  <c r="B1737"/>
  <c r="E1738" l="1"/>
  <c r="A1739"/>
  <c r="C1738"/>
  <c r="D1738" s="1"/>
  <c r="B1738"/>
  <c r="E1739" l="1"/>
  <c r="A1740"/>
  <c r="B1739"/>
  <c r="C1739"/>
  <c r="D1739" s="1"/>
  <c r="E1740" l="1"/>
  <c r="A1741"/>
  <c r="B1740"/>
  <c r="D1740"/>
  <c r="C1740"/>
  <c r="E1741" l="1"/>
  <c r="A1742"/>
  <c r="D1741"/>
  <c r="B1741"/>
  <c r="C1741"/>
  <c r="E1742" l="1"/>
  <c r="A1743"/>
  <c r="D1742"/>
  <c r="B1742"/>
  <c r="C1742"/>
  <c r="E1743" l="1"/>
  <c r="A1744"/>
  <c r="D1743"/>
  <c r="C1743"/>
  <c r="B1743"/>
  <c r="E1744" l="1"/>
  <c r="A1745"/>
  <c r="C1744"/>
  <c r="D1744" s="1"/>
  <c r="B1744"/>
  <c r="E1745" l="1"/>
  <c r="A1746"/>
  <c r="C1745"/>
  <c r="D1745" s="1"/>
  <c r="B1745"/>
  <c r="E1746" l="1"/>
  <c r="A1747"/>
  <c r="C1746"/>
  <c r="D1746" s="1"/>
  <c r="B1746"/>
  <c r="E1747" l="1"/>
  <c r="A1748"/>
  <c r="B1747"/>
  <c r="C1747"/>
  <c r="D1747" s="1"/>
  <c r="E1748" l="1"/>
  <c r="A1749"/>
  <c r="D1748"/>
  <c r="B1748"/>
  <c r="C1748"/>
  <c r="E1749" l="1"/>
  <c r="A1750"/>
  <c r="D1749"/>
  <c r="B1749"/>
  <c r="C1749"/>
  <c r="E1750" l="1"/>
  <c r="A1751"/>
  <c r="D1750"/>
  <c r="B1750"/>
  <c r="C1750"/>
  <c r="E1751" l="1"/>
  <c r="A1752"/>
  <c r="C1751"/>
  <c r="D1751" s="1"/>
  <c r="B1751"/>
  <c r="E1752" l="1"/>
  <c r="A1753"/>
  <c r="C1752"/>
  <c r="D1752"/>
  <c r="B1752"/>
  <c r="E1753" l="1"/>
  <c r="A1754"/>
  <c r="C1753"/>
  <c r="D1753"/>
  <c r="B1753"/>
  <c r="E1754" l="1"/>
  <c r="A1755"/>
  <c r="C1754"/>
  <c r="D1754" s="1"/>
  <c r="B1754"/>
  <c r="E1755" l="1"/>
  <c r="A1756"/>
  <c r="B1755"/>
  <c r="C1755"/>
  <c r="D1755" s="1"/>
  <c r="E1756" l="1"/>
  <c r="A1757"/>
  <c r="D1756"/>
  <c r="B1756"/>
  <c r="C1756"/>
  <c r="E1757" l="1"/>
  <c r="A1758"/>
  <c r="D1757"/>
  <c r="B1757"/>
  <c r="C1757"/>
  <c r="E1758" l="1"/>
  <c r="A1759"/>
  <c r="B1758"/>
  <c r="D1758" s="1"/>
  <c r="C1758"/>
  <c r="E1759" l="1"/>
  <c r="A1760"/>
  <c r="D1759"/>
  <c r="C1759"/>
  <c r="B1759"/>
  <c r="E1760" l="1"/>
  <c r="A1761"/>
  <c r="C1760"/>
  <c r="D1760"/>
  <c r="B1760"/>
  <c r="E1761" l="1"/>
  <c r="A1762"/>
  <c r="C1761"/>
  <c r="D1761" s="1"/>
  <c r="B1761"/>
  <c r="E1762" l="1"/>
  <c r="A1763"/>
  <c r="C1762"/>
  <c r="D1762" s="1"/>
  <c r="B1762"/>
  <c r="E1763" l="1"/>
  <c r="A1764"/>
  <c r="B1763"/>
  <c r="C1763"/>
  <c r="D1763" s="1"/>
  <c r="E1764" l="1"/>
  <c r="A1765"/>
  <c r="D1764"/>
  <c r="B1764"/>
  <c r="C1764"/>
  <c r="E1765" l="1"/>
  <c r="A1766"/>
  <c r="D1765"/>
  <c r="B1765"/>
  <c r="C1765"/>
  <c r="E1766" l="1"/>
  <c r="A1767"/>
  <c r="D1766"/>
  <c r="B1766"/>
  <c r="C1766"/>
  <c r="E1767" l="1"/>
  <c r="A1768"/>
  <c r="D1767"/>
  <c r="C1767"/>
  <c r="B1767"/>
  <c r="E1768" l="1"/>
  <c r="A1769"/>
  <c r="C1768"/>
  <c r="D1768" s="1"/>
  <c r="B1768"/>
  <c r="E1769" l="1"/>
  <c r="A1770"/>
  <c r="C1769"/>
  <c r="D1769" s="1"/>
  <c r="B1769"/>
  <c r="E1770" l="1"/>
  <c r="A1771"/>
  <c r="C1770"/>
  <c r="D1770" s="1"/>
  <c r="B1770"/>
  <c r="E1771" l="1"/>
  <c r="A1772"/>
  <c r="B1771"/>
  <c r="C1771"/>
  <c r="D1771" s="1"/>
  <c r="E1772" l="1"/>
  <c r="A1773"/>
  <c r="B1772"/>
  <c r="D1772" s="1"/>
  <c r="C1772"/>
  <c r="E1773" l="1"/>
  <c r="A1774"/>
  <c r="D1773"/>
  <c r="B1773"/>
  <c r="C1773"/>
  <c r="E1774" l="1"/>
  <c r="A1775"/>
  <c r="D1774"/>
  <c r="B1774"/>
  <c r="C1774"/>
  <c r="E1775" l="1"/>
  <c r="A1776"/>
  <c r="D1775"/>
  <c r="C1775"/>
  <c r="B1775"/>
  <c r="E1776" l="1"/>
  <c r="A1777"/>
  <c r="C1776"/>
  <c r="D1776" s="1"/>
  <c r="B1776"/>
  <c r="E1777" l="1"/>
  <c r="A1778"/>
  <c r="C1777"/>
  <c r="D1777" s="1"/>
  <c r="B1777"/>
  <c r="E1778" l="1"/>
  <c r="A1779"/>
  <c r="C1778"/>
  <c r="D1778" s="1"/>
  <c r="B1778"/>
  <c r="E1779" l="1"/>
  <c r="A1780"/>
  <c r="B1779"/>
  <c r="C1779"/>
  <c r="D1779" s="1"/>
  <c r="E1780" l="1"/>
  <c r="A1781"/>
  <c r="D1780"/>
  <c r="B1780"/>
  <c r="C1780"/>
  <c r="E1781" l="1"/>
  <c r="A1782"/>
  <c r="D1781"/>
  <c r="B1781"/>
  <c r="C1781"/>
  <c r="E1782" l="1"/>
  <c r="A1783"/>
  <c r="D1782"/>
  <c r="B1782"/>
  <c r="C1782"/>
  <c r="E1783" l="1"/>
  <c r="A1784"/>
  <c r="D1783"/>
  <c r="C1783"/>
  <c r="B1783"/>
  <c r="E1784" l="1"/>
  <c r="A1785"/>
  <c r="C1784"/>
  <c r="D1784" s="1"/>
  <c r="B1784"/>
  <c r="E1785" l="1"/>
  <c r="A1786"/>
  <c r="C1785"/>
  <c r="D1785" s="1"/>
  <c r="B1785"/>
  <c r="E1786" l="1"/>
  <c r="A1787"/>
  <c r="C1786"/>
  <c r="D1786" s="1"/>
  <c r="B1786"/>
  <c r="E1787" l="1"/>
  <c r="A1788"/>
  <c r="B1787"/>
  <c r="C1787"/>
  <c r="D1787" s="1"/>
  <c r="E1788" l="1"/>
  <c r="A1789"/>
  <c r="D1788"/>
  <c r="B1788"/>
  <c r="C1788"/>
  <c r="E1789" l="1"/>
  <c r="A1790"/>
  <c r="D1789"/>
  <c r="B1789"/>
  <c r="C1789"/>
  <c r="E1790" l="1"/>
  <c r="A1791"/>
  <c r="B1790"/>
  <c r="D1790" s="1"/>
  <c r="C1790"/>
  <c r="E1791" l="1"/>
  <c r="A1792"/>
  <c r="D1791"/>
  <c r="C1791"/>
  <c r="B1791"/>
  <c r="E1792" l="1"/>
  <c r="A1793"/>
  <c r="C1792"/>
  <c r="D1792"/>
  <c r="B1792"/>
  <c r="E1793" l="1"/>
  <c r="A1794"/>
  <c r="C1793"/>
  <c r="D1793" s="1"/>
  <c r="B1793"/>
  <c r="E1794" l="1"/>
  <c r="A1795"/>
  <c r="C1794"/>
  <c r="D1794" s="1"/>
  <c r="B1794"/>
  <c r="E1795" l="1"/>
  <c r="A1796"/>
  <c r="B1795"/>
  <c r="C1795"/>
  <c r="D1795" s="1"/>
  <c r="E1796" l="1"/>
  <c r="A1797"/>
  <c r="D1796"/>
  <c r="B1796"/>
  <c r="C1796"/>
  <c r="E1797" l="1"/>
  <c r="A1798"/>
  <c r="D1797"/>
  <c r="B1797"/>
  <c r="C1797"/>
  <c r="E1798" l="1"/>
  <c r="A1799"/>
  <c r="D1798"/>
  <c r="B1798"/>
  <c r="C1798"/>
  <c r="E1799" l="1"/>
  <c r="A1800"/>
  <c r="C1799"/>
  <c r="D1799" s="1"/>
  <c r="B1799"/>
  <c r="E1800" l="1"/>
  <c r="A1801"/>
  <c r="C1800"/>
  <c r="D1800"/>
  <c r="B1800"/>
  <c r="E1801" l="1"/>
  <c r="A1802"/>
  <c r="C1801"/>
  <c r="D1801" s="1"/>
  <c r="B1801"/>
  <c r="E1802" l="1"/>
  <c r="A1803"/>
  <c r="C1802"/>
  <c r="D1802" s="1"/>
  <c r="B1802"/>
  <c r="E1803" l="1"/>
  <c r="A1804"/>
  <c r="B1803"/>
  <c r="C1803"/>
  <c r="D1803" s="1"/>
  <c r="E1804" l="1"/>
  <c r="A1805"/>
  <c r="B1804"/>
  <c r="D1804" s="1"/>
  <c r="C1804"/>
  <c r="E1805" l="1"/>
  <c r="A1806"/>
  <c r="D1805"/>
  <c r="B1805"/>
  <c r="C1805"/>
  <c r="E1806" l="1"/>
  <c r="A1807"/>
  <c r="D1806"/>
  <c r="B1806"/>
  <c r="C1806"/>
  <c r="E1807" l="1"/>
  <c r="A1808"/>
  <c r="D1807"/>
  <c r="C1807"/>
  <c r="B1807"/>
  <c r="E1808" l="1"/>
  <c r="A1809"/>
  <c r="C1808"/>
  <c r="D1808" s="1"/>
  <c r="B1808"/>
  <c r="E1809" l="1"/>
  <c r="A1810"/>
  <c r="C1809"/>
  <c r="D1809" s="1"/>
  <c r="B1809"/>
  <c r="E1810" l="1"/>
  <c r="A1811"/>
  <c r="C1810"/>
  <c r="D1810" s="1"/>
  <c r="B1810"/>
  <c r="E1811" l="1"/>
  <c r="A1812"/>
  <c r="B1811"/>
  <c r="C1811"/>
  <c r="D1811" s="1"/>
  <c r="E1812" l="1"/>
  <c r="A1813"/>
  <c r="D1812"/>
  <c r="B1812"/>
  <c r="C1812"/>
  <c r="E1813" l="1"/>
  <c r="A1814"/>
  <c r="D1813"/>
  <c r="B1813"/>
  <c r="C1813"/>
  <c r="E1814" l="1"/>
  <c r="A1815"/>
  <c r="D1814"/>
  <c r="B1814"/>
  <c r="C1814"/>
  <c r="E1815" l="1"/>
  <c r="A1816"/>
  <c r="D1815"/>
  <c r="C1815"/>
  <c r="B1815"/>
  <c r="E1816" l="1"/>
  <c r="A1817"/>
  <c r="C1816"/>
  <c r="D1816" s="1"/>
  <c r="B1816"/>
  <c r="E1817" l="1"/>
  <c r="A1818"/>
  <c r="C1817"/>
  <c r="D1817"/>
  <c r="B1817"/>
  <c r="E1818" l="1"/>
  <c r="A1819"/>
  <c r="C1818"/>
  <c r="D1818" s="1"/>
  <c r="B1818"/>
  <c r="E1819" l="1"/>
  <c r="A1820"/>
  <c r="B1819"/>
  <c r="C1819"/>
  <c r="D1819" s="1"/>
  <c r="E1820" l="1"/>
  <c r="A1821"/>
  <c r="D1820"/>
  <c r="B1820"/>
  <c r="C1820"/>
  <c r="E1821" l="1"/>
  <c r="A1822"/>
  <c r="D1821"/>
  <c r="B1821"/>
  <c r="C1821"/>
  <c r="E1822" l="1"/>
  <c r="A1823"/>
  <c r="B1822"/>
  <c r="D1822"/>
  <c r="C1822"/>
  <c r="E1823" l="1"/>
  <c r="A1824"/>
  <c r="D1823"/>
  <c r="C1823"/>
  <c r="B1823"/>
  <c r="E1824" l="1"/>
  <c r="A1825"/>
  <c r="C1824"/>
  <c r="D1824" s="1"/>
  <c r="B1824"/>
  <c r="E1825" l="1"/>
  <c r="A1826"/>
  <c r="C1825"/>
  <c r="D1825" s="1"/>
  <c r="B1825"/>
  <c r="E1826" l="1"/>
  <c r="A1827"/>
  <c r="C1826"/>
  <c r="D1826" s="1"/>
  <c r="B1826"/>
  <c r="E1827" l="1"/>
  <c r="A1828"/>
  <c r="B1827"/>
  <c r="C1827"/>
  <c r="D1827" s="1"/>
  <c r="E1828" l="1"/>
  <c r="A1829"/>
  <c r="D1828"/>
  <c r="B1828"/>
  <c r="C1828"/>
  <c r="E1829" l="1"/>
  <c r="A1830"/>
  <c r="D1829"/>
  <c r="B1829"/>
  <c r="C1829"/>
  <c r="E1830" l="1"/>
  <c r="A1831"/>
  <c r="D1830"/>
  <c r="B1830"/>
  <c r="C1830"/>
  <c r="E1831" l="1"/>
  <c r="A1832"/>
  <c r="C1831"/>
  <c r="D1831" s="1"/>
  <c r="B1831"/>
  <c r="E1832" l="1"/>
  <c r="A1833"/>
  <c r="C1832"/>
  <c r="D1832" s="1"/>
  <c r="B1832"/>
  <c r="E1833" l="1"/>
  <c r="A1834"/>
  <c r="C1833"/>
  <c r="D1833"/>
  <c r="B1833"/>
  <c r="E1834" l="1"/>
  <c r="A1835"/>
  <c r="C1834"/>
  <c r="D1834" s="1"/>
  <c r="B1834"/>
  <c r="E1835" l="1"/>
  <c r="A1836"/>
  <c r="B1835"/>
  <c r="C1835"/>
  <c r="D1835" s="1"/>
  <c r="E1836" l="1"/>
  <c r="A1837"/>
  <c r="B1836"/>
  <c r="D1836" s="1"/>
  <c r="C1836"/>
  <c r="E1837" l="1"/>
  <c r="A1838"/>
  <c r="D1837"/>
  <c r="B1837"/>
  <c r="C1837"/>
  <c r="E1838" l="1"/>
  <c r="A1839"/>
  <c r="D1838"/>
  <c r="B1838"/>
  <c r="C1838"/>
  <c r="E1839" l="1"/>
  <c r="A1840"/>
  <c r="D1839"/>
  <c r="C1839"/>
  <c r="B1839"/>
  <c r="E1840" l="1"/>
  <c r="A1841"/>
  <c r="C1840"/>
  <c r="D1840"/>
  <c r="B1840"/>
  <c r="E1841" l="1"/>
  <c r="A1842"/>
  <c r="C1841"/>
  <c r="D1841"/>
  <c r="B1841"/>
  <c r="E1842" l="1"/>
  <c r="A1843"/>
  <c r="C1842"/>
  <c r="D1842" s="1"/>
  <c r="B1842"/>
  <c r="E1843" l="1"/>
  <c r="A1844"/>
  <c r="B1843"/>
  <c r="C1843"/>
  <c r="D1843" s="1"/>
  <c r="E1844" l="1"/>
  <c r="A1845"/>
  <c r="D1844"/>
  <c r="B1844"/>
  <c r="C1844"/>
  <c r="E1845" l="1"/>
  <c r="A1846"/>
  <c r="D1845"/>
  <c r="B1845"/>
  <c r="C1845"/>
  <c r="E1846" l="1"/>
  <c r="A1847"/>
  <c r="D1846"/>
  <c r="B1846"/>
  <c r="C1846"/>
  <c r="E1847" l="1"/>
  <c r="A1848"/>
  <c r="D1847"/>
  <c r="C1847"/>
  <c r="B1847"/>
  <c r="E1848" l="1"/>
  <c r="A1849"/>
  <c r="C1848"/>
  <c r="D1848" s="1"/>
  <c r="B1848"/>
  <c r="E1849" l="1"/>
  <c r="A1850"/>
  <c r="C1849"/>
  <c r="D1849" s="1"/>
  <c r="B1849"/>
  <c r="E1850" l="1"/>
  <c r="A1851"/>
  <c r="C1850"/>
  <c r="D1850" s="1"/>
  <c r="B1850"/>
  <c r="E1851" l="1"/>
  <c r="A1852"/>
  <c r="B1851"/>
  <c r="C1851"/>
  <c r="D1851" s="1"/>
  <c r="E1852" l="1"/>
  <c r="A1853"/>
  <c r="D1852"/>
  <c r="B1852"/>
  <c r="C1852"/>
  <c r="E1853" l="1"/>
  <c r="A1854"/>
  <c r="D1853"/>
  <c r="B1853"/>
  <c r="C1853"/>
  <c r="E1854" l="1"/>
  <c r="A1855"/>
  <c r="B1854"/>
  <c r="D1854" s="1"/>
  <c r="C1854"/>
  <c r="E1855" l="1"/>
  <c r="A1856"/>
  <c r="D1855"/>
  <c r="C1855"/>
  <c r="B1855"/>
  <c r="E1856" l="1"/>
  <c r="A1857"/>
  <c r="C1856"/>
  <c r="D1856"/>
  <c r="B1856"/>
  <c r="E1857" l="1"/>
  <c r="A1858"/>
  <c r="C1857"/>
  <c r="D1857" s="1"/>
  <c r="B1857"/>
  <c r="E1858" l="1"/>
  <c r="A1859"/>
  <c r="C1858"/>
  <c r="D1858" s="1"/>
  <c r="B1858"/>
  <c r="E1859" l="1"/>
  <c r="A1860"/>
  <c r="B1859"/>
  <c r="C1859"/>
  <c r="D1859" s="1"/>
  <c r="E1860" l="1"/>
  <c r="A1861"/>
  <c r="D1860"/>
  <c r="B1860"/>
  <c r="C1860"/>
  <c r="E1861" l="1"/>
  <c r="A1862"/>
  <c r="D1861"/>
  <c r="B1861"/>
  <c r="C1861"/>
  <c r="E1862" l="1"/>
  <c r="A1863"/>
  <c r="D1862"/>
  <c r="B1862"/>
  <c r="C1862"/>
  <c r="E1863" l="1"/>
  <c r="A1864"/>
  <c r="C1863"/>
  <c r="D1863" s="1"/>
  <c r="B1863"/>
  <c r="E1864" l="1"/>
  <c r="A1865"/>
  <c r="C1864"/>
  <c r="D1864"/>
  <c r="B1864"/>
  <c r="E1865" l="1"/>
  <c r="A1866"/>
  <c r="C1865"/>
  <c r="D1865" s="1"/>
  <c r="B1865"/>
  <c r="E1866" l="1"/>
  <c r="A1867"/>
  <c r="C1866"/>
  <c r="D1866" s="1"/>
  <c r="B1866"/>
  <c r="E1867" l="1"/>
  <c r="A1868"/>
  <c r="B1867"/>
  <c r="C1867"/>
  <c r="D1867" s="1"/>
  <c r="E1868" l="1"/>
  <c r="A1869"/>
  <c r="B1868"/>
  <c r="D1868" s="1"/>
  <c r="C1868"/>
  <c r="E1869" l="1"/>
  <c r="A1870"/>
  <c r="D1869"/>
  <c r="B1869"/>
  <c r="C1869"/>
  <c r="E1870" l="1"/>
  <c r="A1871"/>
  <c r="D1870"/>
  <c r="B1870"/>
  <c r="C1870"/>
  <c r="E1871" l="1"/>
  <c r="A1872"/>
  <c r="D1871"/>
  <c r="C1871"/>
  <c r="B1871"/>
  <c r="E1872" l="1"/>
  <c r="A1873"/>
  <c r="C1872"/>
  <c r="D1872"/>
  <c r="B1872"/>
  <c r="E1873" l="1"/>
  <c r="A1874"/>
  <c r="C1873"/>
  <c r="D1873" s="1"/>
  <c r="B1873"/>
  <c r="E1874" l="1"/>
  <c r="A1875"/>
  <c r="C1874"/>
  <c r="D1874" s="1"/>
  <c r="B1874"/>
  <c r="E1875" l="1"/>
  <c r="A1876"/>
  <c r="B1875"/>
  <c r="C1875"/>
  <c r="D1875" s="1"/>
  <c r="E1876" l="1"/>
  <c r="A1877"/>
  <c r="B1876"/>
  <c r="D1876" s="1"/>
  <c r="C1876"/>
  <c r="E1877" l="1"/>
  <c r="A1878"/>
  <c r="D1877"/>
  <c r="B1877"/>
  <c r="C1877"/>
  <c r="E1878" l="1"/>
  <c r="A1879"/>
  <c r="D1878"/>
  <c r="B1878"/>
  <c r="C1878"/>
  <c r="E1879" l="1"/>
  <c r="A1880"/>
  <c r="D1879"/>
  <c r="C1879"/>
  <c r="B1879"/>
  <c r="E1880" l="1"/>
  <c r="A1881"/>
  <c r="C1880"/>
  <c r="D1880" s="1"/>
  <c r="B1880"/>
  <c r="E1881" l="1"/>
  <c r="A1882"/>
  <c r="C1881"/>
  <c r="D1881" s="1"/>
  <c r="B1881"/>
  <c r="E1882" l="1"/>
  <c r="A1883"/>
  <c r="C1882"/>
  <c r="D1882" s="1"/>
  <c r="B1882"/>
  <c r="E1883" l="1"/>
  <c r="A1884"/>
  <c r="B1883"/>
  <c r="C1883"/>
  <c r="D1883" s="1"/>
  <c r="E1884" l="1"/>
  <c r="A1885"/>
  <c r="D1884"/>
  <c r="B1884"/>
  <c r="C1884"/>
  <c r="E1885" l="1"/>
  <c r="A1886"/>
  <c r="D1885"/>
  <c r="B1885"/>
  <c r="C1885"/>
  <c r="E1886" l="1"/>
  <c r="A1887"/>
  <c r="B1886"/>
  <c r="D1886"/>
  <c r="C1886"/>
  <c r="E1887" l="1"/>
  <c r="A1888"/>
  <c r="D1887"/>
  <c r="C1887"/>
  <c r="B1887"/>
  <c r="E1888" l="1"/>
  <c r="A1889"/>
  <c r="C1888"/>
  <c r="D1888" s="1"/>
  <c r="B1888"/>
  <c r="E1889" l="1"/>
  <c r="A1890"/>
  <c r="C1889"/>
  <c r="D1889"/>
  <c r="B1889"/>
  <c r="E1890" l="1"/>
  <c r="A1891"/>
  <c r="C1890"/>
  <c r="D1890" s="1"/>
  <c r="B1890"/>
  <c r="E1891" l="1"/>
  <c r="A1892"/>
  <c r="B1891"/>
  <c r="C1891"/>
  <c r="D1891" s="1"/>
  <c r="E1892" l="1"/>
  <c r="A1893"/>
  <c r="D1892"/>
  <c r="B1892"/>
  <c r="C1892"/>
  <c r="E1893" l="1"/>
  <c r="A1894"/>
  <c r="D1893"/>
  <c r="B1893"/>
  <c r="C1893"/>
  <c r="E1894" l="1"/>
  <c r="A1895"/>
  <c r="D1894"/>
  <c r="B1894"/>
  <c r="C1894"/>
  <c r="E1895" l="1"/>
  <c r="A1896"/>
  <c r="C1895"/>
  <c r="D1895" s="1"/>
  <c r="B1895"/>
  <c r="E1896" l="1"/>
  <c r="A1897"/>
  <c r="C1896"/>
  <c r="D1896" s="1"/>
  <c r="B1896"/>
  <c r="E1897" l="1"/>
  <c r="A1898"/>
  <c r="C1897"/>
  <c r="D1897" s="1"/>
  <c r="B1897"/>
  <c r="E1898" l="1"/>
  <c r="A1899"/>
  <c r="C1898"/>
  <c r="D1898" s="1"/>
  <c r="B1898"/>
  <c r="E1899" l="1"/>
  <c r="A1900"/>
  <c r="B1899"/>
  <c r="D1899" s="1"/>
  <c r="C1899"/>
  <c r="E1900" l="1"/>
  <c r="A1901"/>
  <c r="B1900"/>
  <c r="D1900" s="1"/>
  <c r="C1900"/>
  <c r="E1901" l="1"/>
  <c r="A1902"/>
  <c r="D1901"/>
  <c r="B1901"/>
  <c r="C1901"/>
  <c r="E1902" l="1"/>
  <c r="A1903"/>
  <c r="D1902"/>
  <c r="B1902"/>
  <c r="C1902"/>
  <c r="E1903" l="1"/>
  <c r="A1904"/>
  <c r="C1903"/>
  <c r="D1903" s="1"/>
  <c r="B1903"/>
  <c r="E1904" l="1"/>
  <c r="A1905"/>
  <c r="C1904"/>
  <c r="D1904" s="1"/>
  <c r="B1904"/>
  <c r="E1905" l="1"/>
  <c r="A1906"/>
  <c r="C1905"/>
  <c r="D1905"/>
  <c r="B1905"/>
  <c r="E1906" l="1"/>
  <c r="A1907"/>
  <c r="C1906"/>
  <c r="D1906" s="1"/>
  <c r="B1906"/>
  <c r="E1907" l="1"/>
  <c r="A1908"/>
  <c r="B1907"/>
  <c r="C1907"/>
  <c r="D1907" s="1"/>
  <c r="E1908" l="1"/>
  <c r="A1909"/>
  <c r="D1908"/>
  <c r="B1908"/>
  <c r="C1908"/>
  <c r="E1909" l="1"/>
  <c r="A1910"/>
  <c r="D1909"/>
  <c r="B1909"/>
  <c r="C1909"/>
  <c r="E1910" l="1"/>
  <c r="A1911"/>
  <c r="D1910"/>
  <c r="B1910"/>
  <c r="C1910"/>
  <c r="E1911" l="1"/>
  <c r="A1912"/>
  <c r="D1911"/>
  <c r="C1911"/>
  <c r="B1911"/>
  <c r="E1912" l="1"/>
  <c r="A1913"/>
  <c r="C1912"/>
  <c r="D1912"/>
  <c r="B1912"/>
  <c r="E1913" l="1"/>
  <c r="A1914"/>
  <c r="C1913"/>
  <c r="D1913" s="1"/>
  <c r="B1913"/>
  <c r="E1914" l="1"/>
  <c r="A1915"/>
  <c r="C1914"/>
  <c r="D1914" s="1"/>
  <c r="B1914"/>
  <c r="E1915" l="1"/>
  <c r="A1916"/>
  <c r="B1915"/>
  <c r="C1915"/>
  <c r="D1915" s="1"/>
  <c r="E1916" l="1"/>
  <c r="A1917"/>
  <c r="D1916"/>
  <c r="B1916"/>
  <c r="C1916"/>
  <c r="E1917" l="1"/>
  <c r="A1918"/>
  <c r="D1917"/>
  <c r="B1917"/>
  <c r="C1917"/>
  <c r="E1918" l="1"/>
  <c r="A1919"/>
  <c r="B1918"/>
  <c r="D1918"/>
  <c r="C1918"/>
  <c r="E1919" l="1"/>
  <c r="A1920"/>
  <c r="D1919"/>
  <c r="C1919"/>
  <c r="B1919"/>
  <c r="E1920" l="1"/>
  <c r="A1921"/>
  <c r="C1920"/>
  <c r="D1920"/>
  <c r="B1920"/>
  <c r="E1921" l="1"/>
  <c r="A1922"/>
  <c r="C1921"/>
  <c r="D1921" s="1"/>
  <c r="B1921"/>
  <c r="E1922" l="1"/>
  <c r="A1923"/>
  <c r="C1922"/>
  <c r="D1922" s="1"/>
  <c r="B1922"/>
  <c r="E1923" l="1"/>
  <c r="A1924"/>
  <c r="B1923"/>
  <c r="C1923"/>
  <c r="D1923" s="1"/>
  <c r="E1924" l="1"/>
  <c r="A1925"/>
  <c r="D1924"/>
  <c r="B1924"/>
  <c r="C1924"/>
  <c r="E1925" l="1"/>
  <c r="A1926"/>
  <c r="D1925"/>
  <c r="B1925"/>
  <c r="C1925"/>
  <c r="E1926" l="1"/>
  <c r="A1927"/>
  <c r="D1926"/>
  <c r="B1926"/>
  <c r="C1926"/>
  <c r="E1927" l="1"/>
  <c r="A1928"/>
  <c r="C1927"/>
  <c r="D1927" s="1"/>
  <c r="B1927"/>
  <c r="E1928" l="1"/>
  <c r="A1929"/>
  <c r="C1928"/>
  <c r="D1928" s="1"/>
  <c r="B1928"/>
  <c r="E1929" l="1"/>
  <c r="A1930"/>
  <c r="C1929"/>
  <c r="D1929" s="1"/>
  <c r="B1929"/>
  <c r="E1930" l="1"/>
  <c r="A1931"/>
  <c r="C1930"/>
  <c r="D1930" s="1"/>
  <c r="B1930"/>
  <c r="E1931" l="1"/>
  <c r="A1932"/>
  <c r="B1931"/>
  <c r="C1931"/>
  <c r="D1931" s="1"/>
  <c r="E1932" l="1"/>
  <c r="A1933"/>
  <c r="B1932"/>
  <c r="D1932" s="1"/>
  <c r="C1932"/>
  <c r="E1933" l="1"/>
  <c r="A1934"/>
  <c r="D1933"/>
  <c r="B1933"/>
  <c r="C1933"/>
  <c r="E1934" l="1"/>
  <c r="A1935"/>
  <c r="D1934"/>
  <c r="B1934"/>
  <c r="C1934"/>
  <c r="E1935" l="1"/>
  <c r="A1936"/>
  <c r="D1935"/>
  <c r="C1935"/>
  <c r="B1935"/>
  <c r="E1936" l="1"/>
  <c r="A1937"/>
  <c r="C1936"/>
  <c r="D1936" s="1"/>
  <c r="B1936"/>
  <c r="E1937" l="1"/>
  <c r="A1938"/>
  <c r="C1937"/>
  <c r="D1937" s="1"/>
  <c r="B1937"/>
  <c r="E1938" l="1"/>
  <c r="A1939"/>
  <c r="C1938"/>
  <c r="D1938" s="1"/>
  <c r="B1938"/>
  <c r="E1939" l="1"/>
  <c r="A1940"/>
  <c r="B1939"/>
  <c r="C1939"/>
  <c r="D1939" s="1"/>
  <c r="E1940" l="1"/>
  <c r="A1941"/>
  <c r="D1940"/>
  <c r="B1940"/>
  <c r="C1940"/>
  <c r="E1941" l="1"/>
  <c r="A1942"/>
  <c r="B1941"/>
  <c r="D1941" s="1"/>
  <c r="C1941"/>
  <c r="E1942" l="1"/>
  <c r="A1943"/>
  <c r="D1942"/>
  <c r="B1942"/>
  <c r="C1942"/>
  <c r="E1943" l="1"/>
  <c r="A1944"/>
  <c r="D1943"/>
  <c r="C1943"/>
  <c r="B1943"/>
  <c r="E1944" l="1"/>
  <c r="A1945"/>
  <c r="C1944"/>
  <c r="D1944"/>
  <c r="B1944"/>
  <c r="E1945" l="1"/>
  <c r="A1946"/>
  <c r="C1945"/>
  <c r="D1945" s="1"/>
  <c r="B1945"/>
  <c r="E1946" l="1"/>
  <c r="A1947"/>
  <c r="C1946"/>
  <c r="D1946" s="1"/>
  <c r="B1946"/>
  <c r="E1947" l="1"/>
  <c r="A1948"/>
  <c r="B1947"/>
  <c r="C1947"/>
  <c r="D1947" s="1"/>
  <c r="E1948" l="1"/>
  <c r="A1949"/>
  <c r="D1948"/>
  <c r="B1948"/>
  <c r="C1948"/>
  <c r="E1949" l="1"/>
  <c r="A1950"/>
  <c r="D1949"/>
  <c r="B1949"/>
  <c r="C1949"/>
  <c r="E1950" l="1"/>
  <c r="A1951"/>
  <c r="B1950"/>
  <c r="D1950" s="1"/>
  <c r="C1950"/>
  <c r="E1951" l="1"/>
  <c r="A1952"/>
  <c r="D1951"/>
  <c r="C1951"/>
  <c r="B1951"/>
  <c r="E1952" l="1"/>
  <c r="A1953"/>
  <c r="C1952"/>
  <c r="D1952"/>
  <c r="B1952"/>
  <c r="E1953" l="1"/>
  <c r="A1954"/>
  <c r="C1953"/>
  <c r="D1953" s="1"/>
  <c r="B1953"/>
  <c r="E1954" l="1"/>
  <c r="A1955"/>
  <c r="C1954"/>
  <c r="D1954" s="1"/>
  <c r="B1954"/>
  <c r="E1955" l="1"/>
  <c r="A1956"/>
  <c r="B1955"/>
  <c r="C1955"/>
  <c r="D1955" s="1"/>
  <c r="E1956" l="1"/>
  <c r="A1957"/>
  <c r="D1956"/>
  <c r="B1956"/>
  <c r="C1956"/>
  <c r="E1957" l="1"/>
  <c r="A1958"/>
  <c r="D1957"/>
  <c r="B1957"/>
  <c r="C1957"/>
  <c r="E1958" l="1"/>
  <c r="A1959"/>
  <c r="D1958"/>
  <c r="B1958"/>
  <c r="C1958"/>
  <c r="E1959" l="1"/>
  <c r="A1960"/>
  <c r="D1959"/>
  <c r="C1959"/>
  <c r="B1959"/>
  <c r="E1960" l="1"/>
  <c r="A1961"/>
  <c r="C1960"/>
  <c r="D1960"/>
  <c r="B1960"/>
  <c r="E1961" l="1"/>
  <c r="A1962"/>
  <c r="C1961"/>
  <c r="D1961" s="1"/>
  <c r="B1961"/>
  <c r="E1962" l="1"/>
  <c r="A1963"/>
  <c r="C1962"/>
  <c r="D1962" s="1"/>
  <c r="B1962"/>
  <c r="E1963" l="1"/>
  <c r="A1964"/>
  <c r="B1963"/>
  <c r="C1963"/>
  <c r="D1963" s="1"/>
  <c r="E1964" l="1"/>
  <c r="A1965"/>
  <c r="B1964"/>
  <c r="D1964" s="1"/>
  <c r="C1964"/>
  <c r="E1965" l="1"/>
  <c r="A1966"/>
  <c r="D1965"/>
  <c r="B1965"/>
  <c r="C1965"/>
  <c r="E1966" l="1"/>
  <c r="A1967"/>
  <c r="D1966"/>
  <c r="B1966"/>
  <c r="C1966"/>
  <c r="E1967" l="1"/>
  <c r="A1968"/>
  <c r="D1967"/>
  <c r="C1967"/>
  <c r="B1967"/>
  <c r="E1968" l="1"/>
  <c r="A1969"/>
  <c r="C1968"/>
  <c r="D1968"/>
  <c r="B1968"/>
  <c r="E1969" l="1"/>
  <c r="A1970"/>
  <c r="C1969"/>
  <c r="D1969"/>
  <c r="B1969"/>
  <c r="E1970" l="1"/>
  <c r="A1971"/>
  <c r="C1970"/>
  <c r="D1970" s="1"/>
  <c r="B1970"/>
  <c r="E1971" l="1"/>
  <c r="A1972"/>
  <c r="B1971"/>
  <c r="C1971"/>
  <c r="D1971" s="1"/>
  <c r="E1972" l="1"/>
  <c r="A1973"/>
  <c r="D1972"/>
  <c r="B1972"/>
  <c r="C1972"/>
  <c r="E1973" l="1"/>
  <c r="A1974"/>
  <c r="D1973"/>
  <c r="B1973"/>
  <c r="C1973"/>
  <c r="E1974" l="1"/>
  <c r="A1975"/>
  <c r="D1974"/>
  <c r="B1974"/>
  <c r="C1974"/>
  <c r="E1975" l="1"/>
  <c r="A1976"/>
  <c r="D1975"/>
  <c r="C1975"/>
  <c r="B1975"/>
  <c r="E1976" l="1"/>
  <c r="A1977"/>
  <c r="C1976"/>
  <c r="D1976"/>
  <c r="B1976"/>
  <c r="E1977" l="1"/>
  <c r="A1978"/>
  <c r="C1977"/>
  <c r="D1977" s="1"/>
  <c r="B1977"/>
  <c r="E1978" l="1"/>
  <c r="A1979"/>
  <c r="C1978"/>
  <c r="D1978" s="1"/>
  <c r="B1978"/>
  <c r="E1979" l="1"/>
  <c r="A1980"/>
  <c r="B1979"/>
  <c r="C1979"/>
  <c r="D1979" s="1"/>
  <c r="E1980" l="1"/>
  <c r="A1981"/>
  <c r="D1980"/>
  <c r="B1980"/>
  <c r="C1980"/>
  <c r="E1981" l="1"/>
  <c r="A1982"/>
  <c r="D1981"/>
  <c r="B1981"/>
  <c r="C1981"/>
  <c r="E1982" l="1"/>
  <c r="A1983"/>
  <c r="B1982"/>
  <c r="C1982"/>
  <c r="D1982" s="1"/>
  <c r="E1983" l="1"/>
  <c r="A1984"/>
  <c r="D1983"/>
  <c r="C1983"/>
  <c r="B1983"/>
  <c r="E1984" l="1"/>
  <c r="A1985"/>
  <c r="C1984"/>
  <c r="D1984" s="1"/>
  <c r="B1984"/>
  <c r="E1985" l="1"/>
  <c r="A1986"/>
  <c r="C1985"/>
  <c r="D1985" s="1"/>
  <c r="B1985"/>
  <c r="E1986" l="1"/>
  <c r="A1987"/>
  <c r="C1986"/>
  <c r="D1986" s="1"/>
  <c r="B1986"/>
  <c r="E1987" l="1"/>
  <c r="A1988"/>
  <c r="B1987"/>
  <c r="C1987"/>
  <c r="D1987" s="1"/>
  <c r="E1988" l="1"/>
  <c r="A1989"/>
  <c r="D1988"/>
  <c r="B1988"/>
  <c r="C1988"/>
  <c r="E1989" l="1"/>
  <c r="A1990"/>
  <c r="D1989"/>
  <c r="B1989"/>
  <c r="C1989"/>
  <c r="E1990" l="1"/>
  <c r="A1991"/>
  <c r="D1990"/>
  <c r="B1990"/>
  <c r="C1990"/>
  <c r="E1991" l="1"/>
  <c r="A1992"/>
  <c r="D1991"/>
  <c r="C1991"/>
  <c r="B1991"/>
  <c r="E1992" l="1"/>
  <c r="A1993"/>
  <c r="C1992"/>
  <c r="D1992"/>
  <c r="B1992"/>
  <c r="E1993" l="1"/>
  <c r="A1994"/>
  <c r="C1993"/>
  <c r="D1993" s="1"/>
  <c r="B1993"/>
  <c r="E1994" l="1"/>
  <c r="A1995"/>
  <c r="C1994"/>
  <c r="D1994" s="1"/>
  <c r="B1994"/>
  <c r="E1995" l="1"/>
  <c r="A1996"/>
  <c r="B1995"/>
  <c r="C1995"/>
  <c r="D1995" s="1"/>
  <c r="E1996" l="1"/>
  <c r="A1997"/>
  <c r="B1996"/>
  <c r="D1996" s="1"/>
  <c r="C1996"/>
  <c r="E1997" l="1"/>
  <c r="A1998"/>
  <c r="D1997"/>
  <c r="B1997"/>
  <c r="C1997"/>
  <c r="E1998" l="1"/>
  <c r="A1999"/>
  <c r="D1998"/>
  <c r="B1998"/>
  <c r="C1998"/>
  <c r="E1999" l="1"/>
  <c r="A2000"/>
  <c r="D1999"/>
  <c r="C1999"/>
  <c r="B1999"/>
  <c r="E2000" l="1"/>
  <c r="A2001"/>
  <c r="C2000"/>
  <c r="D2000" s="1"/>
  <c r="B2000"/>
  <c r="E2001" l="1"/>
  <c r="A2002"/>
  <c r="C2001"/>
  <c r="D2001"/>
  <c r="B2001"/>
  <c r="E2002" l="1"/>
  <c r="A2003"/>
  <c r="C2002"/>
  <c r="D2002" s="1"/>
  <c r="B2002"/>
  <c r="E2003" l="1"/>
  <c r="A2004"/>
  <c r="B2003"/>
  <c r="C2003"/>
  <c r="D2003" s="1"/>
  <c r="E2004" l="1"/>
  <c r="A2005"/>
  <c r="B2004"/>
  <c r="D2004" s="1"/>
  <c r="C2004"/>
  <c r="E2005" l="1"/>
  <c r="A2006"/>
  <c r="D2005"/>
  <c r="B2005"/>
  <c r="C2005"/>
  <c r="E2006" l="1"/>
  <c r="A2007"/>
  <c r="D2006"/>
  <c r="B2006"/>
  <c r="C2006"/>
  <c r="E2007" l="1"/>
  <c r="A2008"/>
  <c r="D2007"/>
  <c r="C2007"/>
  <c r="B2007"/>
  <c r="E2008" l="1"/>
  <c r="A2009"/>
  <c r="C2008"/>
  <c r="D2008" s="1"/>
  <c r="B2008"/>
  <c r="E2009" l="1"/>
  <c r="A2010"/>
  <c r="C2009"/>
  <c r="D2009"/>
  <c r="B2009"/>
  <c r="E2010" l="1"/>
  <c r="A2011"/>
  <c r="C2010"/>
  <c r="D2010" s="1"/>
  <c r="B2010"/>
  <c r="E2011" l="1"/>
  <c r="A2012"/>
  <c r="B2011"/>
  <c r="C2011"/>
  <c r="D2011" s="1"/>
  <c r="E2012" l="1"/>
  <c r="A2013"/>
  <c r="D2012"/>
  <c r="B2012"/>
  <c r="C2012"/>
  <c r="E2013" l="1"/>
  <c r="A2014"/>
  <c r="D2013"/>
  <c r="B2013"/>
  <c r="C2013"/>
  <c r="E2014" l="1"/>
  <c r="A2015"/>
  <c r="B2014"/>
  <c r="D2014" s="1"/>
  <c r="C2014"/>
  <c r="E2015" l="1"/>
  <c r="A2016"/>
  <c r="D2015"/>
  <c r="C2015"/>
  <c r="B2015"/>
  <c r="E2016" l="1"/>
  <c r="A2017"/>
  <c r="C2016"/>
  <c r="D2016"/>
  <c r="B2016"/>
  <c r="E2017" l="1"/>
  <c r="A2018"/>
  <c r="C2017"/>
  <c r="D2017"/>
  <c r="B2017"/>
  <c r="E2018" l="1"/>
  <c r="A2019"/>
  <c r="C2018"/>
  <c r="D2018" s="1"/>
  <c r="B2018"/>
  <c r="E2019" l="1"/>
  <c r="A2020"/>
  <c r="B2019"/>
  <c r="C2019"/>
  <c r="D2019" s="1"/>
  <c r="E2020" l="1"/>
  <c r="A2021"/>
  <c r="D2020"/>
  <c r="B2020"/>
  <c r="C2020"/>
  <c r="E2021" l="1"/>
  <c r="A2022"/>
  <c r="B2021"/>
  <c r="D2021" s="1"/>
  <c r="C2021"/>
  <c r="E2022" l="1"/>
  <c r="A2023"/>
  <c r="D2022"/>
  <c r="B2022"/>
  <c r="C2022"/>
  <c r="E2023" l="1"/>
  <c r="A2024"/>
  <c r="D2023"/>
  <c r="C2023"/>
  <c r="B2023"/>
  <c r="E2024" l="1"/>
  <c r="A2025"/>
  <c r="C2024"/>
  <c r="D2024"/>
  <c r="B2024"/>
  <c r="E2025" l="1"/>
  <c r="A2026"/>
  <c r="C2025"/>
  <c r="D2025"/>
  <c r="B2025"/>
  <c r="E2026" l="1"/>
  <c r="A2027"/>
  <c r="C2026"/>
  <c r="D2026" s="1"/>
  <c r="B2026"/>
  <c r="E2027" l="1"/>
  <c r="A2028"/>
  <c r="B2027"/>
  <c r="C2027"/>
  <c r="D2027" s="1"/>
  <c r="E2028" l="1"/>
  <c r="A2029"/>
  <c r="B2028"/>
  <c r="C2028"/>
  <c r="D2028" s="1"/>
  <c r="E2029" l="1"/>
  <c r="A2030"/>
  <c r="D2029"/>
  <c r="B2029"/>
  <c r="C2029"/>
  <c r="E2030" l="1"/>
  <c r="A2031"/>
  <c r="D2030"/>
  <c r="B2030"/>
  <c r="C2030"/>
  <c r="E2031" l="1"/>
  <c r="A2032"/>
  <c r="C2031"/>
  <c r="D2031" s="1"/>
  <c r="B2031"/>
  <c r="E2032" l="1"/>
  <c r="A2033"/>
  <c r="C2032"/>
  <c r="D2032"/>
  <c r="B2032"/>
  <c r="E2033" l="1"/>
  <c r="A2034"/>
  <c r="C2033"/>
  <c r="D2033" s="1"/>
  <c r="B2033"/>
  <c r="E2034" l="1"/>
  <c r="A2035"/>
  <c r="C2034"/>
  <c r="D2034" s="1"/>
  <c r="B2034"/>
  <c r="E2035" l="1"/>
  <c r="A2036"/>
  <c r="B2035"/>
  <c r="C2035"/>
  <c r="D2035" s="1"/>
  <c r="E2036" l="1"/>
  <c r="A2037"/>
  <c r="D2036"/>
  <c r="B2036"/>
  <c r="C2036"/>
  <c r="E2037" l="1"/>
  <c r="A2038"/>
  <c r="D2037"/>
  <c r="B2037"/>
  <c r="C2037"/>
  <c r="E2038" l="1"/>
  <c r="A2039"/>
  <c r="D2038"/>
  <c r="B2038"/>
  <c r="C2038"/>
  <c r="E2039" l="1"/>
  <c r="A2040"/>
  <c r="D2039"/>
  <c r="C2039"/>
  <c r="B2039"/>
  <c r="E2040" l="1"/>
  <c r="A2041"/>
  <c r="C2040"/>
  <c r="D2040" s="1"/>
  <c r="B2040"/>
  <c r="E2041" l="1"/>
  <c r="A2042"/>
  <c r="C2041"/>
  <c r="D2041"/>
  <c r="B2041"/>
  <c r="E2042" l="1"/>
  <c r="A2043"/>
  <c r="C2042"/>
  <c r="D2042" s="1"/>
  <c r="B2042"/>
  <c r="E2043" l="1"/>
  <c r="A2044"/>
  <c r="B2043"/>
  <c r="D2043" s="1"/>
  <c r="C2043"/>
  <c r="E2044" l="1"/>
  <c r="A2045"/>
  <c r="D2044"/>
  <c r="B2044"/>
  <c r="C2044"/>
  <c r="E2045" l="1"/>
  <c r="A2046"/>
  <c r="D2045"/>
  <c r="B2045"/>
  <c r="C2045"/>
  <c r="E2046" l="1"/>
  <c r="A2047"/>
  <c r="B2046"/>
  <c r="D2046"/>
  <c r="C2046"/>
  <c r="E2047" l="1"/>
  <c r="A2048"/>
  <c r="D2047"/>
  <c r="C2047"/>
  <c r="B2047"/>
  <c r="E2048" l="1"/>
  <c r="A2049"/>
  <c r="C2048"/>
  <c r="D2048"/>
  <c r="B2048"/>
  <c r="E2049" l="1"/>
  <c r="A2050"/>
  <c r="C2049"/>
  <c r="D2049" s="1"/>
  <c r="B2049"/>
  <c r="E2050" l="1"/>
  <c r="A2051"/>
  <c r="C2050"/>
  <c r="D2050" s="1"/>
  <c r="B2050"/>
  <c r="E2051" l="1"/>
  <c r="A2052"/>
  <c r="B2051"/>
  <c r="C2051"/>
  <c r="D2051" s="1"/>
  <c r="E2052" l="1"/>
  <c r="A2053"/>
  <c r="D2052"/>
  <c r="B2052"/>
  <c r="C2052"/>
  <c r="E2053" l="1"/>
  <c r="A2054"/>
  <c r="D2053"/>
  <c r="B2053"/>
  <c r="C2053"/>
  <c r="E2054" l="1"/>
  <c r="A2055"/>
  <c r="D2054"/>
  <c r="B2054"/>
  <c r="C2054"/>
  <c r="E2055" l="1"/>
  <c r="A2056"/>
  <c r="D2055"/>
  <c r="C2055"/>
  <c r="B2055"/>
  <c r="E2056" l="1"/>
  <c r="A2057"/>
  <c r="C2056"/>
  <c r="D2056" s="1"/>
  <c r="B2056"/>
  <c r="E2057" l="1"/>
  <c r="A2058"/>
  <c r="C2057"/>
  <c r="D2057" s="1"/>
  <c r="B2057"/>
  <c r="E2058" l="1"/>
  <c r="A2059"/>
  <c r="C2058"/>
  <c r="D2058" s="1"/>
  <c r="B2058"/>
  <c r="E2059" l="1"/>
  <c r="A2060"/>
  <c r="B2059"/>
  <c r="C2059"/>
  <c r="D2059" s="1"/>
  <c r="E2060" l="1"/>
  <c r="A2061"/>
  <c r="B2060"/>
  <c r="D2060" s="1"/>
  <c r="C2060"/>
  <c r="E2061" l="1"/>
  <c r="A2062"/>
  <c r="D2061"/>
  <c r="B2061"/>
  <c r="C2061"/>
  <c r="E2062" l="1"/>
  <c r="A2063"/>
  <c r="B2062"/>
  <c r="D2062"/>
  <c r="C2062"/>
  <c r="E2063" l="1"/>
  <c r="A2064"/>
  <c r="B2063"/>
  <c r="D2063" s="1"/>
  <c r="C2063"/>
  <c r="E2064" l="1"/>
  <c r="A2065"/>
  <c r="C2064"/>
  <c r="D2064" s="1"/>
  <c r="B2064"/>
  <c r="E2065" l="1"/>
  <c r="A2066"/>
  <c r="C2065"/>
  <c r="D2065" s="1"/>
  <c r="B2065"/>
  <c r="E2066" l="1"/>
  <c r="A2067"/>
  <c r="C2066"/>
  <c r="D2066" s="1"/>
  <c r="B2066"/>
  <c r="E2067" l="1"/>
  <c r="A2068"/>
  <c r="B2067"/>
  <c r="C2067"/>
  <c r="D2067" s="1"/>
  <c r="E2068" l="1"/>
  <c r="A2069"/>
  <c r="B2068"/>
  <c r="D2068" s="1"/>
  <c r="C2068"/>
  <c r="E2069" l="1"/>
  <c r="A2070"/>
  <c r="D2069"/>
  <c r="B2069"/>
  <c r="C2069"/>
  <c r="E2070" l="1"/>
  <c r="A2071"/>
  <c r="D2070"/>
  <c r="C2070"/>
  <c r="B2070"/>
  <c r="E2071" l="1"/>
  <c r="A2072"/>
  <c r="D2071"/>
  <c r="C2071"/>
  <c r="B2071"/>
  <c r="E2072" l="1"/>
  <c r="A2073"/>
  <c r="C2072"/>
  <c r="D2072"/>
  <c r="B2072"/>
  <c r="E2073" l="1"/>
  <c r="A2074"/>
  <c r="D2073"/>
  <c r="B2073"/>
  <c r="C2073"/>
  <c r="E2074" l="1"/>
  <c r="A2075"/>
  <c r="C2074"/>
  <c r="D2074"/>
  <c r="B2074"/>
  <c r="E2075" l="1"/>
  <c r="A2076"/>
  <c r="B2075"/>
  <c r="C2075"/>
  <c r="D2075" s="1"/>
  <c r="E2076" l="1"/>
  <c r="A2077"/>
  <c r="B2076"/>
  <c r="D2076"/>
  <c r="C2076"/>
  <c r="E2077" l="1"/>
  <c r="A2078"/>
  <c r="D2077"/>
  <c r="B2077"/>
  <c r="C2077"/>
  <c r="E2078" l="1"/>
  <c r="A2079"/>
  <c r="C2078"/>
  <c r="D2078" s="1"/>
  <c r="B2078"/>
  <c r="E2079" l="1"/>
  <c r="A2080"/>
  <c r="C2079"/>
  <c r="D2079" s="1"/>
  <c r="B2079"/>
  <c r="E2080" l="1"/>
  <c r="A2081"/>
  <c r="C2080"/>
  <c r="D2080"/>
  <c r="B2080"/>
  <c r="E2081" l="1"/>
  <c r="A2082"/>
  <c r="C2081"/>
  <c r="D2081" s="1"/>
  <c r="B2081"/>
  <c r="E2082" l="1"/>
  <c r="A2083"/>
  <c r="C2082"/>
  <c r="D2082" s="1"/>
  <c r="B2082"/>
  <c r="E2083" l="1"/>
  <c r="A2084"/>
  <c r="B2083"/>
  <c r="C2083"/>
  <c r="D2083" s="1"/>
  <c r="E2084" l="1"/>
  <c r="A2085"/>
  <c r="D2084"/>
  <c r="C2084"/>
  <c r="B2084"/>
  <c r="E2085" l="1"/>
  <c r="A2086"/>
  <c r="D2085"/>
  <c r="B2085"/>
  <c r="C2085"/>
  <c r="E2086" l="1"/>
  <c r="A2087"/>
  <c r="D2086"/>
  <c r="B2086"/>
  <c r="C2086"/>
  <c r="E2087" l="1"/>
  <c r="A2088"/>
  <c r="D2087"/>
  <c r="B2087"/>
  <c r="C2087"/>
  <c r="E2088" l="1"/>
  <c r="A2089"/>
  <c r="C2088"/>
  <c r="D2088"/>
  <c r="B2088"/>
  <c r="E2089" l="1"/>
  <c r="A2090"/>
  <c r="D2089"/>
  <c r="B2089"/>
  <c r="C2089"/>
  <c r="E2090" l="1"/>
  <c r="A2091"/>
  <c r="C2090"/>
  <c r="D2090" s="1"/>
  <c r="B2090"/>
  <c r="E2091" l="1"/>
  <c r="A2092"/>
  <c r="B2091"/>
  <c r="D2091" s="1"/>
  <c r="C2091"/>
  <c r="E2092" l="1"/>
  <c r="A2093"/>
  <c r="C2092"/>
  <c r="D2092" s="1"/>
  <c r="B2092"/>
  <c r="E2093" l="1"/>
  <c r="A2094"/>
  <c r="D2093"/>
  <c r="B2093"/>
  <c r="C2093"/>
  <c r="E2094" l="1"/>
  <c r="A2095"/>
  <c r="C2094"/>
  <c r="D2094" s="1"/>
  <c r="B2094"/>
  <c r="E2095" l="1"/>
  <c r="A2096"/>
  <c r="D2095"/>
  <c r="B2095"/>
  <c r="C2095"/>
  <c r="E2096" l="1"/>
  <c r="A2097"/>
  <c r="C2096"/>
  <c r="D2096" s="1"/>
  <c r="B2096"/>
  <c r="E2097" l="1"/>
  <c r="A2098"/>
  <c r="D2097"/>
  <c r="B2097"/>
  <c r="C2097"/>
  <c r="E2098" l="1"/>
  <c r="A2099"/>
  <c r="C2098"/>
  <c r="D2098" s="1"/>
  <c r="B2098"/>
  <c r="E2099" l="1"/>
  <c r="A2100"/>
  <c r="B2099"/>
  <c r="D2099"/>
  <c r="C2099"/>
  <c r="E2100" l="1"/>
  <c r="A2101"/>
  <c r="C2100"/>
  <c r="D2100"/>
  <c r="B2100"/>
  <c r="E2101" l="1"/>
  <c r="A2102"/>
  <c r="D2101"/>
  <c r="B2101"/>
  <c r="C2101"/>
  <c r="E2102" l="1"/>
  <c r="A2103"/>
  <c r="C2102"/>
  <c r="D2102"/>
  <c r="B2102"/>
  <c r="E2103" l="1"/>
  <c r="A2104"/>
  <c r="D2103"/>
  <c r="B2103"/>
  <c r="C2103"/>
  <c r="E2104" l="1"/>
  <c r="A2105"/>
  <c r="C2104"/>
  <c r="D2104" s="1"/>
  <c r="B2104"/>
  <c r="E2105" l="1"/>
  <c r="A2106"/>
  <c r="D2105"/>
  <c r="B2105"/>
  <c r="C2105"/>
  <c r="E2106" l="1"/>
  <c r="A2107"/>
  <c r="C2106"/>
  <c r="D2106" s="1"/>
  <c r="B2106"/>
  <c r="E2107" l="1"/>
  <c r="A2108"/>
  <c r="B2107"/>
  <c r="D2107"/>
  <c r="C2107"/>
  <c r="E2108" l="1"/>
  <c r="A2109"/>
  <c r="C2108"/>
  <c r="D2108" s="1"/>
  <c r="B2108"/>
  <c r="E2109" l="1"/>
  <c r="A2110"/>
  <c r="D2109"/>
  <c r="B2109"/>
  <c r="C2109"/>
  <c r="E2110" l="1"/>
  <c r="A2111"/>
  <c r="C2110"/>
  <c r="D2110" s="1"/>
  <c r="B2110"/>
  <c r="E2111" l="1"/>
  <c r="A2112"/>
  <c r="B2111"/>
  <c r="D2111" s="1"/>
  <c r="C2111"/>
  <c r="E2112" l="1"/>
  <c r="A2113"/>
  <c r="C2112"/>
  <c r="D2112"/>
  <c r="B2112"/>
  <c r="E2113" l="1"/>
  <c r="A2114"/>
  <c r="D2113"/>
  <c r="B2113"/>
  <c r="C2113"/>
  <c r="E2114" l="1"/>
  <c r="A2115"/>
  <c r="C2114"/>
  <c r="D2114" s="1"/>
  <c r="B2114"/>
  <c r="E2115" l="1"/>
  <c r="A2116"/>
  <c r="B2115"/>
  <c r="D2115"/>
  <c r="C2115"/>
  <c r="E2116" l="1"/>
  <c r="A2117"/>
  <c r="C2116"/>
  <c r="D2116"/>
  <c r="B2116"/>
  <c r="E2117" l="1"/>
  <c r="A2118"/>
  <c r="D2117"/>
  <c r="B2117"/>
  <c r="C2117"/>
  <c r="E2118" l="1"/>
  <c r="A2119"/>
  <c r="C2118"/>
  <c r="D2118"/>
  <c r="B2118"/>
  <c r="E2119" l="1"/>
  <c r="A2120"/>
  <c r="D2119"/>
  <c r="B2119"/>
  <c r="C2119"/>
  <c r="E2120" l="1"/>
  <c r="A2121"/>
  <c r="D2120"/>
  <c r="C2120"/>
  <c r="B2120"/>
  <c r="E2121" l="1"/>
  <c r="A2122"/>
  <c r="D2121"/>
  <c r="B2121"/>
  <c r="C2121"/>
  <c r="E2122" l="1"/>
  <c r="A2123"/>
  <c r="D2122"/>
  <c r="C2122"/>
  <c r="B2122"/>
  <c r="E2123" l="1"/>
  <c r="A2124"/>
  <c r="D2123"/>
  <c r="C2123"/>
  <c r="B2123"/>
  <c r="E2124" l="1"/>
  <c r="A2125"/>
  <c r="C2124"/>
  <c r="D2124" s="1"/>
  <c r="B2124"/>
  <c r="E2125" l="1"/>
  <c r="A2126"/>
  <c r="B2125"/>
  <c r="D2125" s="1"/>
  <c r="C2125"/>
  <c r="E2126" l="1"/>
  <c r="A2127"/>
  <c r="C2126"/>
  <c r="D2126" s="1"/>
  <c r="B2126"/>
  <c r="E2127" l="1"/>
  <c r="A2128"/>
  <c r="B2127"/>
  <c r="D2127" s="1"/>
  <c r="C2127"/>
  <c r="E2128" l="1"/>
  <c r="A2129"/>
  <c r="C2128"/>
  <c r="D2128" s="1"/>
  <c r="B2128"/>
  <c r="E2129" l="1"/>
  <c r="A2130"/>
  <c r="B2129"/>
  <c r="D2129" s="1"/>
  <c r="C2129"/>
  <c r="E2130" l="1"/>
  <c r="A2131"/>
  <c r="D2130"/>
  <c r="C2130"/>
  <c r="B2130"/>
  <c r="E2131" l="1"/>
  <c r="A2132"/>
  <c r="D2131"/>
  <c r="C2131"/>
  <c r="B2131"/>
  <c r="E2132" l="1"/>
  <c r="A2133"/>
  <c r="C2132"/>
  <c r="D2132" s="1"/>
  <c r="B2132"/>
  <c r="E2133" l="1"/>
  <c r="A2134"/>
  <c r="D2133"/>
  <c r="C2133"/>
  <c r="B2133"/>
  <c r="E2134" l="1"/>
  <c r="A2135"/>
  <c r="C2134"/>
  <c r="D2134" s="1"/>
  <c r="B2134"/>
  <c r="E2135" l="1"/>
  <c r="A2136"/>
  <c r="B2135"/>
  <c r="D2135" s="1"/>
  <c r="C2135"/>
  <c r="E2136" l="1"/>
  <c r="A2137"/>
  <c r="D2136"/>
  <c r="C2136"/>
  <c r="B2136"/>
  <c r="E2137" l="1"/>
  <c r="A2138"/>
  <c r="D2137"/>
  <c r="B2137"/>
  <c r="C2137"/>
  <c r="E2138" l="1"/>
  <c r="A2139"/>
  <c r="D2138"/>
  <c r="C2138"/>
  <c r="B2138"/>
  <c r="E2139" l="1"/>
  <c r="A2140"/>
  <c r="D2139"/>
  <c r="B2139"/>
  <c r="C2139"/>
  <c r="E2140" l="1"/>
  <c r="A2141"/>
  <c r="C2140"/>
  <c r="D2140" s="1"/>
  <c r="B2140"/>
  <c r="E2141" l="1"/>
  <c r="A2142"/>
  <c r="D2141"/>
  <c r="C2141"/>
  <c r="B2141"/>
  <c r="E2142" l="1"/>
  <c r="A2143"/>
  <c r="C2142"/>
  <c r="D2142"/>
  <c r="B2142"/>
  <c r="E2143" l="1"/>
  <c r="A2144"/>
  <c r="B2143"/>
  <c r="D2143"/>
  <c r="C2143"/>
  <c r="E2144" l="1"/>
  <c r="A2145"/>
  <c r="D2144"/>
  <c r="C2144"/>
  <c r="B2144"/>
  <c r="E2145" l="1"/>
  <c r="A2146"/>
  <c r="D2145"/>
  <c r="B2145"/>
  <c r="C2145"/>
  <c r="E2146" l="1"/>
  <c r="A2147"/>
  <c r="C2146"/>
  <c r="D2146" s="1"/>
  <c r="B2146"/>
  <c r="E2147" l="1"/>
  <c r="A2148"/>
  <c r="D2147"/>
  <c r="C2147"/>
  <c r="B2147"/>
  <c r="E2148" l="1"/>
  <c r="A2149"/>
  <c r="C2148"/>
  <c r="D2148"/>
  <c r="B2148"/>
  <c r="E2149" l="1"/>
  <c r="A2150"/>
  <c r="D2149"/>
  <c r="C2149"/>
  <c r="B2149"/>
  <c r="E2150" l="1"/>
  <c r="A2151"/>
  <c r="C2150"/>
  <c r="D2150" s="1"/>
  <c r="B2150"/>
  <c r="E2151" l="1"/>
  <c r="A2152"/>
  <c r="B2151"/>
  <c r="D2151" s="1"/>
  <c r="C2151"/>
  <c r="E2152" l="1"/>
  <c r="A2153"/>
  <c r="C2152"/>
  <c r="D2152" s="1"/>
  <c r="B2152"/>
  <c r="E2153" l="1"/>
  <c r="A2154"/>
  <c r="D2153"/>
  <c r="B2153"/>
  <c r="C2153"/>
  <c r="E2154" l="1"/>
  <c r="A2155"/>
  <c r="D2154"/>
  <c r="C2154"/>
  <c r="B2154"/>
  <c r="E2155" l="1"/>
  <c r="A2156"/>
  <c r="C2155"/>
  <c r="D2155" s="1"/>
  <c r="B2155"/>
  <c r="E2156" l="1"/>
  <c r="A2157"/>
  <c r="C2156"/>
  <c r="D2156"/>
  <c r="B2156"/>
  <c r="E2157" l="1"/>
  <c r="A2158"/>
  <c r="B2157"/>
  <c r="D2157"/>
  <c r="C2157"/>
  <c r="E2158" l="1"/>
  <c r="A2159"/>
  <c r="C2158"/>
  <c r="D2158" s="1"/>
  <c r="B2158"/>
  <c r="E2159" l="1"/>
  <c r="A2160"/>
  <c r="B2159"/>
  <c r="D2159" s="1"/>
  <c r="C2159"/>
  <c r="E2160" l="1"/>
  <c r="A2161"/>
  <c r="C2160"/>
  <c r="D2160" s="1"/>
  <c r="B2160"/>
  <c r="E2161" l="1"/>
  <c r="A2162"/>
  <c r="D2161"/>
  <c r="B2161"/>
  <c r="C2161"/>
  <c r="E2162" l="1"/>
  <c r="A2163"/>
  <c r="C2162"/>
  <c r="D2162" s="1"/>
  <c r="B2162"/>
  <c r="E2163" l="1"/>
  <c r="A2164"/>
  <c r="C2163"/>
  <c r="D2163" s="1"/>
  <c r="B2163"/>
  <c r="E2164" l="1"/>
  <c r="A2165"/>
  <c r="C2164"/>
  <c r="D2164" s="1"/>
  <c r="B2164"/>
  <c r="E2165" l="1"/>
  <c r="A2166"/>
  <c r="C2165"/>
  <c r="D2165" s="1"/>
  <c r="B2165"/>
  <c r="E2166" l="1"/>
  <c r="A2167"/>
  <c r="C2166"/>
  <c r="D2166" s="1"/>
  <c r="B2166"/>
  <c r="E2167" l="1"/>
  <c r="A2168"/>
  <c r="B2167"/>
  <c r="C2167"/>
  <c r="D2167" s="1"/>
  <c r="E2168" l="1"/>
  <c r="A2169"/>
  <c r="C2168"/>
  <c r="D2168" s="1"/>
  <c r="B2168"/>
  <c r="E2169" l="1"/>
  <c r="A2170"/>
  <c r="D2169"/>
  <c r="B2169"/>
  <c r="C2169"/>
  <c r="E2170" l="1"/>
  <c r="A2171"/>
  <c r="D2170"/>
  <c r="C2170"/>
  <c r="B2170"/>
  <c r="E2171" l="1"/>
  <c r="A2172"/>
  <c r="D2171"/>
  <c r="B2171"/>
  <c r="C2171"/>
  <c r="E2172" l="1"/>
  <c r="A2173"/>
  <c r="C2172"/>
  <c r="D2172"/>
  <c r="B2172"/>
  <c r="E2173" l="1"/>
  <c r="A2174"/>
  <c r="C2173"/>
  <c r="D2173" s="1"/>
  <c r="B2173"/>
  <c r="E2174" l="1"/>
  <c r="A2175"/>
  <c r="C2174"/>
  <c r="D2174" s="1"/>
  <c r="B2174"/>
  <c r="E2175" l="1"/>
  <c r="A2176"/>
  <c r="B2175"/>
  <c r="D2175"/>
  <c r="C2175"/>
  <c r="E2176" l="1"/>
  <c r="A2177"/>
  <c r="D2176"/>
  <c r="C2176"/>
  <c r="B2176"/>
  <c r="E2177" l="1"/>
  <c r="A2178"/>
  <c r="D2177"/>
  <c r="B2177"/>
  <c r="C2177"/>
  <c r="E2178" l="1"/>
  <c r="A2179"/>
  <c r="C2178"/>
  <c r="D2178" s="1"/>
  <c r="B2178"/>
  <c r="E2179" l="1"/>
  <c r="A2180"/>
  <c r="D2179"/>
  <c r="C2179"/>
  <c r="B2179"/>
  <c r="E2180" l="1"/>
  <c r="A2181"/>
  <c r="C2180"/>
  <c r="D2180" s="1"/>
  <c r="B2180"/>
  <c r="E2181" l="1"/>
  <c r="A2182"/>
  <c r="D2181"/>
  <c r="C2181"/>
  <c r="B2181"/>
  <c r="E2182" l="1"/>
  <c r="A2183"/>
  <c r="C2182"/>
  <c r="D2182" s="1"/>
  <c r="B2182"/>
  <c r="E2183" l="1"/>
  <c r="A2184"/>
  <c r="B2183"/>
  <c r="D2183"/>
  <c r="C2183"/>
  <c r="E2184" l="1"/>
  <c r="A2185"/>
  <c r="D2184"/>
  <c r="C2184"/>
  <c r="B2184"/>
  <c r="E2185" l="1"/>
  <c r="A2186"/>
  <c r="D2185"/>
  <c r="B2185"/>
  <c r="C2185"/>
  <c r="E2186" l="1"/>
  <c r="A2187"/>
  <c r="D2186"/>
  <c r="C2186"/>
  <c r="B2186"/>
  <c r="E2187" l="1"/>
  <c r="A2188"/>
  <c r="D2187"/>
  <c r="C2187"/>
  <c r="B2187"/>
  <c r="E2188" l="1"/>
  <c r="A2189"/>
  <c r="C2188"/>
  <c r="D2188"/>
  <c r="B2188"/>
  <c r="E2189" l="1"/>
  <c r="A2190"/>
  <c r="B2189"/>
  <c r="D2189"/>
  <c r="C2189"/>
  <c r="E2190" l="1"/>
  <c r="A2191"/>
  <c r="C2190"/>
  <c r="D2190" s="1"/>
  <c r="B2190"/>
  <c r="E2191" l="1"/>
  <c r="A2192"/>
  <c r="B2191"/>
  <c r="D2191" s="1"/>
  <c r="C2191"/>
  <c r="E2192" l="1"/>
  <c r="A2193"/>
  <c r="C2192"/>
  <c r="D2192" s="1"/>
  <c r="B2192"/>
  <c r="E2193" l="1"/>
  <c r="A2194"/>
  <c r="D2193"/>
  <c r="B2193"/>
  <c r="C2193"/>
  <c r="E2194" l="1"/>
  <c r="A2195"/>
  <c r="D2194"/>
  <c r="C2194"/>
  <c r="B2194"/>
  <c r="E2195" l="1"/>
  <c r="A2196"/>
  <c r="D2195"/>
  <c r="C2195"/>
  <c r="B2195"/>
  <c r="E2196" l="1"/>
  <c r="A2197"/>
  <c r="C2196"/>
  <c r="D2196" s="1"/>
  <c r="B2196"/>
  <c r="E2197" l="1"/>
  <c r="A2198"/>
  <c r="C2197"/>
  <c r="D2197" s="1"/>
  <c r="B2197"/>
  <c r="E2198" l="1"/>
  <c r="A2199"/>
  <c r="C2198"/>
  <c r="D2198" s="1"/>
  <c r="B2198"/>
  <c r="E2199" l="1"/>
  <c r="A2200"/>
  <c r="B2199"/>
  <c r="D2199" s="1"/>
  <c r="C2199"/>
  <c r="E2200" l="1"/>
  <c r="A2201"/>
  <c r="D2200"/>
  <c r="C2200"/>
  <c r="B2200"/>
  <c r="E2201" l="1"/>
  <c r="A2202"/>
  <c r="D2201"/>
  <c r="B2201"/>
  <c r="C2201"/>
  <c r="E2202" l="1"/>
  <c r="A2203"/>
  <c r="D2202"/>
  <c r="C2202"/>
  <c r="B2202"/>
  <c r="E2203" l="1"/>
  <c r="A2204"/>
  <c r="B2203"/>
  <c r="D2203" s="1"/>
  <c r="C2203"/>
  <c r="E2204" l="1"/>
  <c r="A2205"/>
  <c r="C2204"/>
  <c r="D2204"/>
  <c r="B2204"/>
  <c r="E2205" l="1"/>
  <c r="A2206"/>
  <c r="C2205"/>
  <c r="D2205" s="1"/>
  <c r="B2205"/>
  <c r="E2206" l="1"/>
  <c r="A2207"/>
  <c r="C2206"/>
  <c r="D2206" s="1"/>
  <c r="B2206"/>
  <c r="E2207" l="1"/>
  <c r="A2208"/>
  <c r="B2207"/>
  <c r="D2207"/>
  <c r="C2207"/>
  <c r="E2208" l="1"/>
  <c r="A2209"/>
  <c r="C2208"/>
  <c r="D2208" s="1"/>
  <c r="B2208"/>
  <c r="E2209" l="1"/>
  <c r="A2210"/>
  <c r="D2209"/>
  <c r="B2209"/>
  <c r="C2209"/>
  <c r="E2210" l="1"/>
  <c r="A2211"/>
  <c r="C2210"/>
  <c r="D2210" s="1"/>
  <c r="B2210"/>
  <c r="E2211" l="1"/>
  <c r="A2212"/>
  <c r="D2211"/>
  <c r="C2211"/>
  <c r="B2211"/>
  <c r="E2212" l="1"/>
  <c r="A2213"/>
  <c r="C2212"/>
  <c r="D2212"/>
  <c r="B2212"/>
  <c r="E2213" l="1"/>
  <c r="A2214"/>
  <c r="D2213"/>
  <c r="C2213"/>
  <c r="B2213"/>
  <c r="E2214" l="1"/>
  <c r="A2215"/>
  <c r="C2214"/>
  <c r="D2214"/>
  <c r="B2214"/>
  <c r="E2215" l="1"/>
  <c r="A2216"/>
  <c r="B2215"/>
  <c r="D2215" s="1"/>
  <c r="C2215"/>
  <c r="E2216" l="1"/>
  <c r="A2217"/>
  <c r="D2216"/>
  <c r="C2216"/>
  <c r="B2216"/>
  <c r="E2217" l="1"/>
  <c r="A2218"/>
  <c r="B2217"/>
  <c r="D2217" s="1"/>
  <c r="C2217"/>
  <c r="E2218" l="1"/>
  <c r="A2219"/>
  <c r="D2218"/>
  <c r="C2218"/>
  <c r="B2218"/>
  <c r="E2219" l="1"/>
  <c r="A2220"/>
  <c r="D2219"/>
  <c r="C2219"/>
  <c r="B2219"/>
  <c r="E2220" l="1"/>
  <c r="A2221"/>
  <c r="C2220"/>
  <c r="D2220"/>
  <c r="B2220"/>
  <c r="E2221" l="1"/>
  <c r="A2222"/>
  <c r="B2221"/>
  <c r="D2221" s="1"/>
  <c r="C2221"/>
  <c r="E2222" l="1"/>
  <c r="A2223"/>
  <c r="C2222"/>
  <c r="D2222"/>
  <c r="B2222"/>
  <c r="E2223" l="1"/>
  <c r="A2224"/>
  <c r="B2223"/>
  <c r="D2223"/>
  <c r="C2223"/>
  <c r="E2224" l="1"/>
  <c r="A2225"/>
  <c r="C2224"/>
  <c r="D2224" s="1"/>
  <c r="B2224"/>
  <c r="E2225" l="1"/>
  <c r="A2226"/>
  <c r="D2225"/>
  <c r="B2225"/>
  <c r="C2225"/>
  <c r="E2226" l="1"/>
  <c r="A2227"/>
  <c r="D2226"/>
  <c r="C2226"/>
  <c r="B2226"/>
  <c r="E2227" l="1"/>
  <c r="A2228"/>
  <c r="D2227"/>
  <c r="C2227"/>
  <c r="B2227"/>
  <c r="E2228" l="1"/>
  <c r="A2229"/>
  <c r="C2228"/>
  <c r="D2228" s="1"/>
  <c r="B2228"/>
  <c r="E2229" l="1"/>
  <c r="A2230"/>
  <c r="D2229"/>
  <c r="C2229"/>
  <c r="B2229"/>
  <c r="E2230" l="1"/>
  <c r="A2231"/>
  <c r="C2230"/>
  <c r="D2230" s="1"/>
  <c r="B2230"/>
  <c r="E2231" l="1"/>
  <c r="A2232"/>
  <c r="B2231"/>
  <c r="D2231" s="1"/>
  <c r="C2231"/>
  <c r="E2232" l="1"/>
  <c r="A2233"/>
  <c r="D2232"/>
  <c r="C2232"/>
  <c r="B2232"/>
  <c r="E2233" l="1"/>
  <c r="A2234"/>
  <c r="D2233"/>
  <c r="B2233"/>
  <c r="C2233"/>
  <c r="E2234" l="1"/>
  <c r="A2235"/>
  <c r="C2234"/>
  <c r="D2234" s="1"/>
  <c r="B2234"/>
  <c r="E2235" l="1"/>
  <c r="A2236"/>
  <c r="D2235"/>
  <c r="B2235"/>
  <c r="C2235"/>
  <c r="E2236" l="1"/>
  <c r="A2237"/>
  <c r="C2236"/>
  <c r="D2236"/>
  <c r="B2236"/>
  <c r="E2237" l="1"/>
  <c r="A2238"/>
  <c r="D2237"/>
  <c r="C2237"/>
  <c r="B2237"/>
  <c r="E2238" l="1"/>
  <c r="A2239"/>
  <c r="C2238"/>
  <c r="D2238"/>
  <c r="B2238"/>
  <c r="E2239" l="1"/>
  <c r="A2240"/>
  <c r="B2239"/>
  <c r="D2239" s="1"/>
  <c r="C2239"/>
  <c r="E2240" l="1"/>
  <c r="A2241"/>
  <c r="D2240"/>
  <c r="C2240"/>
  <c r="B2240"/>
  <c r="E2241" l="1"/>
  <c r="A2242"/>
  <c r="D2241"/>
  <c r="B2241"/>
  <c r="C2241"/>
  <c r="E2242" l="1"/>
  <c r="A2243"/>
  <c r="C2242"/>
  <c r="D2242" s="1"/>
  <c r="B2242"/>
  <c r="E2243" l="1"/>
  <c r="A2244"/>
  <c r="D2243"/>
  <c r="C2243"/>
  <c r="B2243"/>
  <c r="E2244" l="1"/>
  <c r="A2245"/>
  <c r="C2244"/>
  <c r="D2244" s="1"/>
  <c r="B2244"/>
  <c r="E2245" l="1"/>
  <c r="A2246"/>
  <c r="D2245"/>
  <c r="C2245"/>
  <c r="B2245"/>
  <c r="E2246" l="1"/>
  <c r="A2247"/>
  <c r="C2246"/>
  <c r="D2246" s="1"/>
  <c r="B2246"/>
  <c r="E2247" l="1"/>
  <c r="A2248"/>
  <c r="B2247"/>
  <c r="D2247" s="1"/>
  <c r="C2247"/>
  <c r="E2248" l="1"/>
  <c r="A2249"/>
  <c r="D2248"/>
  <c r="C2248"/>
  <c r="B2248"/>
  <c r="E2249" l="1"/>
  <c r="A2250"/>
  <c r="D2249"/>
  <c r="B2249"/>
  <c r="C2249"/>
  <c r="E2250" l="1"/>
  <c r="A2251"/>
  <c r="D2250"/>
  <c r="C2250"/>
  <c r="B2250"/>
  <c r="E2251" l="1"/>
  <c r="A2252"/>
  <c r="D2251"/>
  <c r="C2251"/>
  <c r="B2251"/>
  <c r="E2252" l="1"/>
  <c r="A2253"/>
  <c r="C2252"/>
  <c r="D2252"/>
  <c r="B2252"/>
  <c r="E2253" l="1"/>
  <c r="A2254"/>
  <c r="B2253"/>
  <c r="D2253"/>
  <c r="C2253"/>
  <c r="E2254" l="1"/>
  <c r="A2255"/>
  <c r="C2254"/>
  <c r="D2254"/>
  <c r="B2254"/>
  <c r="E2255" l="1"/>
  <c r="A2256"/>
  <c r="B2255"/>
  <c r="D2255"/>
  <c r="C2255"/>
  <c r="E2256" l="1"/>
  <c r="A2257"/>
  <c r="C2256"/>
  <c r="D2256" s="1"/>
  <c r="B2256"/>
  <c r="E2257" l="1"/>
  <c r="A2258"/>
  <c r="D2257"/>
  <c r="B2257"/>
  <c r="C2257"/>
  <c r="E2258" l="1"/>
  <c r="A2259"/>
  <c r="D2258"/>
  <c r="C2258"/>
  <c r="B2258"/>
  <c r="E2259" l="1"/>
  <c r="A2260"/>
  <c r="C2259"/>
  <c r="D2259" s="1"/>
  <c r="B2259"/>
  <c r="E2260" l="1"/>
  <c r="A2261"/>
  <c r="C2260"/>
  <c r="D2260" s="1"/>
  <c r="B2260"/>
  <c r="E2261" l="1"/>
  <c r="A2262"/>
  <c r="C2261"/>
  <c r="D2261" s="1"/>
  <c r="B2261"/>
  <c r="E2262" l="1"/>
  <c r="A2263"/>
  <c r="C2262"/>
  <c r="D2262" s="1"/>
  <c r="B2262"/>
  <c r="E2263" l="1"/>
  <c r="A2264"/>
  <c r="B2263"/>
  <c r="C2263"/>
  <c r="D2263" s="1"/>
  <c r="E2264" l="1"/>
  <c r="A2265"/>
  <c r="D2264"/>
  <c r="C2264"/>
  <c r="B2264"/>
  <c r="E2265" l="1"/>
  <c r="A2266"/>
  <c r="D2265"/>
  <c r="B2265"/>
  <c r="C2265"/>
  <c r="E2266" l="1"/>
  <c r="A2267"/>
  <c r="D2266"/>
  <c r="C2266"/>
  <c r="B2266"/>
  <c r="E2267" l="1"/>
  <c r="A2268"/>
  <c r="D2267"/>
  <c r="B2267"/>
  <c r="C2267"/>
  <c r="E2268" l="1"/>
  <c r="A2269"/>
  <c r="C2268"/>
  <c r="D2268" s="1"/>
  <c r="B2268"/>
  <c r="E2269" l="1"/>
  <c r="A2270"/>
  <c r="D2269"/>
  <c r="C2269"/>
  <c r="B2269"/>
  <c r="E2270" l="1"/>
  <c r="A2271"/>
  <c r="C2270"/>
  <c r="D2270" s="1"/>
  <c r="B2270"/>
  <c r="E2271" l="1"/>
  <c r="A2272"/>
  <c r="B2271"/>
  <c r="C2271"/>
  <c r="D2271" s="1"/>
  <c r="E2272" l="1"/>
  <c r="A2273"/>
  <c r="D2272"/>
  <c r="C2272"/>
  <c r="B2272"/>
  <c r="E2273" l="1"/>
  <c r="A2274"/>
  <c r="D2273"/>
  <c r="B2273"/>
  <c r="C2273"/>
  <c r="E2274" l="1"/>
  <c r="A2275"/>
  <c r="C2274"/>
  <c r="D2274" s="1"/>
  <c r="B2274"/>
  <c r="E2275" l="1"/>
  <c r="A2276"/>
  <c r="C2275"/>
  <c r="D2275" s="1"/>
  <c r="B2275"/>
  <c r="E2276" l="1"/>
  <c r="A2277"/>
  <c r="C2276"/>
  <c r="D2276" s="1"/>
  <c r="B2276"/>
  <c r="E2277" l="1"/>
  <c r="A2278"/>
  <c r="D2277"/>
  <c r="C2277"/>
  <c r="B2277"/>
  <c r="E2278" l="1"/>
  <c r="A2279"/>
  <c r="C2278"/>
  <c r="D2278" s="1"/>
  <c r="B2278"/>
  <c r="E2279" l="1"/>
  <c r="A2280"/>
  <c r="B2279"/>
  <c r="D2279" s="1"/>
  <c r="C2279"/>
  <c r="E2280" l="1"/>
  <c r="A2281"/>
  <c r="D2280"/>
  <c r="C2280"/>
  <c r="B2280"/>
  <c r="E2281" l="1"/>
  <c r="A2282"/>
  <c r="D2281"/>
  <c r="B2281"/>
  <c r="C2281"/>
  <c r="E2282" l="1"/>
  <c r="A2283"/>
  <c r="D2282"/>
  <c r="C2282"/>
  <c r="B2282"/>
  <c r="E2283" l="1"/>
  <c r="A2284"/>
  <c r="D2283"/>
  <c r="C2283"/>
  <c r="B2283"/>
  <c r="E2284" l="1"/>
  <c r="A2285"/>
  <c r="C2284"/>
  <c r="D2284" s="1"/>
  <c r="B2284"/>
  <c r="E2285" l="1"/>
  <c r="A2286"/>
  <c r="B2285"/>
  <c r="D2285"/>
  <c r="C2285"/>
  <c r="E2286" l="1"/>
  <c r="A2287"/>
  <c r="C2286"/>
  <c r="D2286"/>
  <c r="B2286"/>
  <c r="E2287" l="1"/>
  <c r="A2288"/>
  <c r="B2287"/>
  <c r="D2287" s="1"/>
  <c r="C2287"/>
  <c r="E2288" l="1"/>
  <c r="A2289"/>
  <c r="C2288"/>
  <c r="D2288" s="1"/>
  <c r="B2288"/>
  <c r="E2289" l="1"/>
  <c r="A2290"/>
  <c r="D2289"/>
  <c r="B2289"/>
  <c r="C2289"/>
  <c r="E2290" l="1"/>
  <c r="A2291"/>
  <c r="D2290"/>
  <c r="C2290"/>
  <c r="B2290"/>
  <c r="E2291" l="1"/>
  <c r="A2292"/>
  <c r="D2291"/>
  <c r="C2291"/>
  <c r="B2291"/>
  <c r="E2292" l="1"/>
  <c r="A2293"/>
  <c r="C2292"/>
  <c r="D2292" s="1"/>
  <c r="B2292"/>
  <c r="E2293" l="1"/>
  <c r="A2294"/>
  <c r="D2293"/>
  <c r="C2293"/>
  <c r="B2293"/>
  <c r="E2294" l="1"/>
  <c r="A2295"/>
  <c r="C2294"/>
  <c r="D2294"/>
  <c r="B2294"/>
  <c r="E2295" l="1"/>
  <c r="A2296"/>
  <c r="B2295"/>
  <c r="D2295" s="1"/>
  <c r="C2295"/>
  <c r="E2296" l="1"/>
  <c r="A2297"/>
  <c r="D2296"/>
  <c r="C2296"/>
  <c r="B2296"/>
  <c r="E2297" l="1"/>
  <c r="A2298"/>
  <c r="D2297"/>
  <c r="B2297"/>
  <c r="C2297"/>
  <c r="E2298" l="1"/>
  <c r="A2299"/>
  <c r="D2298"/>
  <c r="C2298"/>
  <c r="B2298"/>
  <c r="E2299" l="1"/>
  <c r="A2300"/>
  <c r="D2299"/>
  <c r="B2299"/>
  <c r="C2299"/>
  <c r="E2300" l="1"/>
  <c r="A2301"/>
  <c r="C2300"/>
  <c r="D2300"/>
  <c r="B2300"/>
  <c r="E2301" l="1"/>
  <c r="A2302"/>
  <c r="D2301"/>
  <c r="C2301"/>
  <c r="B2301"/>
  <c r="E2302" l="1"/>
  <c r="A2303"/>
  <c r="C2302"/>
  <c r="D2302" s="1"/>
  <c r="B2302"/>
  <c r="E2303" l="1"/>
  <c r="A2304"/>
  <c r="B2303"/>
  <c r="D2303"/>
  <c r="C2303"/>
  <c r="E2304" l="1"/>
  <c r="A2305"/>
  <c r="D2304"/>
  <c r="C2304"/>
  <c r="B2304"/>
  <c r="E2305" l="1"/>
  <c r="A2306"/>
  <c r="D2305"/>
  <c r="B2305"/>
  <c r="C2305"/>
  <c r="E2306" l="1"/>
  <c r="A2307"/>
  <c r="C2306"/>
  <c r="D2306" s="1"/>
  <c r="B2306"/>
  <c r="E2307" l="1"/>
  <c r="A2308"/>
  <c r="D2307"/>
  <c r="C2307"/>
  <c r="B2307"/>
  <c r="E2308" l="1"/>
  <c r="A2309"/>
  <c r="C2308"/>
  <c r="D2308" s="1"/>
  <c r="B2308"/>
  <c r="E2309" l="1"/>
  <c r="A2310"/>
  <c r="D2309"/>
  <c r="C2309"/>
  <c r="B2309"/>
  <c r="E2310" l="1"/>
  <c r="A2311"/>
  <c r="C2310"/>
  <c r="D2310"/>
  <c r="B2310"/>
  <c r="E2311" l="1"/>
  <c r="A2312"/>
  <c r="B2311"/>
  <c r="D2311" s="1"/>
  <c r="C2311"/>
  <c r="E2312" l="1"/>
  <c r="A2313"/>
  <c r="D2312"/>
  <c r="C2312"/>
  <c r="B2312"/>
  <c r="E2313" l="1"/>
  <c r="A2314"/>
  <c r="D2313"/>
  <c r="B2313"/>
  <c r="C2313"/>
  <c r="E2314" l="1"/>
  <c r="A2315"/>
  <c r="C2314"/>
  <c r="D2314" s="1"/>
  <c r="B2314"/>
  <c r="E2315" l="1"/>
  <c r="A2316"/>
  <c r="C2315"/>
  <c r="D2315" s="1"/>
  <c r="B2315"/>
  <c r="E2316" l="1"/>
  <c r="A2317"/>
  <c r="C2316"/>
  <c r="D2316" s="1"/>
  <c r="B2316"/>
  <c r="E2317" l="1"/>
  <c r="A2318"/>
  <c r="B2317"/>
  <c r="D2317" s="1"/>
  <c r="C2317"/>
  <c r="E2318" l="1"/>
  <c r="A2319"/>
  <c r="C2318"/>
  <c r="D2318" s="1"/>
  <c r="B2318"/>
  <c r="E2319" l="1"/>
  <c r="A2320"/>
  <c r="B2319"/>
  <c r="D2319" s="1"/>
  <c r="C2319"/>
  <c r="E2320" l="1"/>
  <c r="A2321"/>
  <c r="C2320"/>
  <c r="D2320" s="1"/>
  <c r="B2320"/>
  <c r="E2321" l="1"/>
  <c r="A2322"/>
  <c r="D2321"/>
  <c r="B2321"/>
  <c r="C2321"/>
  <c r="E2322" l="1"/>
  <c r="A2323"/>
  <c r="D2322"/>
  <c r="C2322"/>
  <c r="B2322"/>
  <c r="E2323" l="1"/>
  <c r="A2324"/>
  <c r="C2323"/>
  <c r="D2323" s="1"/>
  <c r="B2323"/>
  <c r="E2324" l="1"/>
  <c r="A2325"/>
  <c r="C2324"/>
  <c r="D2324" s="1"/>
  <c r="B2324"/>
  <c r="E2325" l="1"/>
  <c r="A2326"/>
  <c r="D2325"/>
  <c r="C2325"/>
  <c r="B2325"/>
  <c r="E2326" l="1"/>
  <c r="A2327"/>
  <c r="C2326"/>
  <c r="D2326"/>
  <c r="B2326"/>
  <c r="E2327" l="1"/>
  <c r="A2328"/>
  <c r="B2327"/>
  <c r="D2327"/>
  <c r="C2327"/>
  <c r="E2328" l="1"/>
  <c r="A2329"/>
  <c r="D2328"/>
  <c r="C2328"/>
  <c r="B2328"/>
  <c r="E2329" l="1"/>
  <c r="A2330"/>
  <c r="D2329"/>
  <c r="B2329"/>
  <c r="C2329"/>
  <c r="E2330" l="1"/>
  <c r="A2331"/>
  <c r="C2330"/>
  <c r="D2330" s="1"/>
  <c r="B2330"/>
  <c r="E2331" l="1"/>
  <c r="A2332"/>
  <c r="D2331"/>
  <c r="B2331"/>
  <c r="C2331"/>
  <c r="E2332" l="1"/>
  <c r="A2333"/>
  <c r="C2332"/>
  <c r="D2332" s="1"/>
  <c r="B2332"/>
  <c r="E2333" l="1"/>
  <c r="A2334"/>
  <c r="D2333"/>
  <c r="C2333"/>
  <c r="B2333"/>
  <c r="E2334" l="1"/>
  <c r="A2335"/>
  <c r="C2334"/>
  <c r="D2334"/>
  <c r="B2334"/>
  <c r="E2335" l="1"/>
  <c r="A2336"/>
  <c r="B2335"/>
  <c r="D2335" s="1"/>
  <c r="C2335"/>
  <c r="E2336" l="1"/>
  <c r="A2337"/>
  <c r="D2336"/>
  <c r="C2336"/>
  <c r="B2336"/>
  <c r="E2337" l="1"/>
  <c r="A2338"/>
  <c r="D2337"/>
  <c r="B2337"/>
  <c r="C2337"/>
  <c r="E2338" l="1"/>
  <c r="A2339"/>
  <c r="C2338"/>
  <c r="D2338" s="1"/>
  <c r="B2338"/>
  <c r="E2339" l="1"/>
  <c r="A2340"/>
  <c r="C2339"/>
  <c r="D2339" s="1"/>
  <c r="B2339"/>
  <c r="E2340" l="1"/>
  <c r="A2341"/>
  <c r="C2340"/>
  <c r="D2340" s="1"/>
  <c r="B2340"/>
  <c r="E2341" l="1"/>
  <c r="A2342"/>
  <c r="D2341"/>
  <c r="C2341"/>
  <c r="B2341"/>
  <c r="E2342" l="1"/>
  <c r="A2343"/>
  <c r="C2342"/>
  <c r="D2342"/>
  <c r="B2342"/>
  <c r="E2343" l="1"/>
  <c r="A2344"/>
  <c r="B2343"/>
  <c r="D2343" s="1"/>
  <c r="C2343"/>
  <c r="E2344" l="1"/>
  <c r="A2345"/>
  <c r="D2344"/>
  <c r="C2344"/>
  <c r="B2344"/>
  <c r="E2345" l="1"/>
  <c r="A2346"/>
  <c r="B2345"/>
  <c r="D2345" s="1"/>
  <c r="C2345"/>
  <c r="E2346" l="1"/>
  <c r="A2347"/>
  <c r="C2346"/>
  <c r="D2346" s="1"/>
  <c r="B2346"/>
  <c r="E2347" l="1"/>
  <c r="A2348"/>
  <c r="D2347"/>
  <c r="C2347"/>
  <c r="B2347"/>
  <c r="E2348" l="1"/>
  <c r="A2349"/>
  <c r="C2348"/>
  <c r="D2348"/>
  <c r="B2348"/>
  <c r="E2349" l="1"/>
  <c r="A2350"/>
  <c r="B2349"/>
  <c r="D2349"/>
  <c r="C2349"/>
  <c r="E2350" l="1"/>
  <c r="A2351"/>
  <c r="C2350"/>
  <c r="D2350" s="1"/>
  <c r="B2350"/>
  <c r="E2351" l="1"/>
  <c r="A2352"/>
  <c r="B2351"/>
  <c r="D2351"/>
  <c r="C2351"/>
  <c r="E2352" l="1"/>
  <c r="A2353"/>
  <c r="C2352"/>
  <c r="D2352" s="1"/>
  <c r="B2352"/>
  <c r="E2353" l="1"/>
  <c r="A2354"/>
  <c r="D2353"/>
  <c r="B2353"/>
  <c r="C2353"/>
  <c r="E2354" l="1"/>
  <c r="A2355"/>
  <c r="D2354"/>
  <c r="C2354"/>
  <c r="B2354"/>
  <c r="E2355" l="1"/>
  <c r="A2356"/>
  <c r="D2355"/>
  <c r="C2355"/>
  <c r="B2355"/>
  <c r="E2356" l="1"/>
  <c r="A2357"/>
  <c r="C2356"/>
  <c r="D2356" s="1"/>
  <c r="B2356"/>
  <c r="E2357" l="1"/>
  <c r="A2358"/>
  <c r="D2357"/>
  <c r="C2357"/>
  <c r="B2357"/>
  <c r="E2358" l="1"/>
  <c r="A2359"/>
  <c r="C2358"/>
  <c r="D2358"/>
  <c r="B2358"/>
  <c r="E2359" l="1"/>
  <c r="A2360"/>
  <c r="B2359"/>
  <c r="D2359"/>
  <c r="C2359"/>
  <c r="E2360" l="1"/>
  <c r="A2361"/>
  <c r="C2360"/>
  <c r="D2360" s="1"/>
  <c r="B2360"/>
  <c r="E2361" l="1"/>
  <c r="A2362"/>
  <c r="D2361"/>
  <c r="B2361"/>
  <c r="C2361"/>
  <c r="E2362" l="1"/>
  <c r="A2363"/>
  <c r="D2362"/>
  <c r="C2362"/>
  <c r="B2362"/>
  <c r="E2363" l="1"/>
  <c r="A2364"/>
  <c r="D2363"/>
  <c r="B2363"/>
  <c r="C2363"/>
  <c r="E2364" l="1"/>
  <c r="A2365"/>
  <c r="C2364"/>
  <c r="D2364" s="1"/>
  <c r="B2364"/>
  <c r="E2365" l="1"/>
  <c r="A2366"/>
  <c r="D2365"/>
  <c r="C2365"/>
  <c r="B2365"/>
  <c r="E2366" l="1"/>
  <c r="A2367"/>
  <c r="C2366"/>
  <c r="D2366"/>
  <c r="B2366"/>
  <c r="E2367" l="1"/>
  <c r="A2368"/>
  <c r="B2367"/>
  <c r="D2367"/>
  <c r="C2367"/>
  <c r="E2368" l="1"/>
  <c r="A2369"/>
  <c r="D2368"/>
  <c r="C2368"/>
  <c r="B2368"/>
  <c r="E2369" l="1"/>
  <c r="A2370"/>
  <c r="D2369"/>
  <c r="B2369"/>
  <c r="C2369"/>
  <c r="E2370" l="1"/>
  <c r="A2371"/>
  <c r="C2370"/>
  <c r="D2370" s="1"/>
  <c r="B2370"/>
  <c r="E2371" l="1"/>
  <c r="A2372"/>
  <c r="D2371"/>
  <c r="C2371"/>
  <c r="B2371"/>
  <c r="E2372" l="1"/>
  <c r="A2373"/>
  <c r="C2372"/>
  <c r="D2372"/>
  <c r="B2372"/>
  <c r="E2373" l="1"/>
  <c r="A2374"/>
  <c r="D2373"/>
  <c r="C2373"/>
  <c r="B2373"/>
  <c r="E2374" l="1"/>
  <c r="A2375"/>
  <c r="C2374"/>
  <c r="D2374"/>
  <c r="B2374"/>
  <c r="E2375" l="1"/>
  <c r="A2376"/>
  <c r="B2375"/>
  <c r="C2375"/>
  <c r="D2375" s="1"/>
  <c r="E2376" l="1"/>
  <c r="A2377"/>
  <c r="D2376"/>
  <c r="C2376"/>
  <c r="B2376"/>
  <c r="E2377" l="1"/>
  <c r="A2378"/>
  <c r="D2377"/>
  <c r="B2377"/>
  <c r="C2377"/>
  <c r="E2378" l="1"/>
  <c r="A2379"/>
  <c r="D2378"/>
  <c r="C2378"/>
  <c r="B2378"/>
  <c r="E2379" l="1"/>
  <c r="A2380"/>
  <c r="D2379"/>
  <c r="C2379"/>
  <c r="B2379"/>
  <c r="E2380" l="1"/>
  <c r="A2381"/>
  <c r="C2380"/>
  <c r="D2380"/>
  <c r="B2380"/>
  <c r="E2381" l="1"/>
  <c r="A2382"/>
  <c r="B2381"/>
  <c r="D2381" s="1"/>
  <c r="C2381"/>
  <c r="E2382" l="1"/>
  <c r="A2383"/>
  <c r="C2382"/>
  <c r="D2382" s="1"/>
  <c r="B2382"/>
  <c r="E2383" l="1"/>
  <c r="A2384"/>
  <c r="B2383"/>
  <c r="D2383"/>
  <c r="C2383"/>
  <c r="E2384" l="1"/>
  <c r="A2385"/>
  <c r="C2384"/>
  <c r="D2384" s="1"/>
  <c r="B2384"/>
  <c r="E2385" l="1"/>
  <c r="A2386"/>
  <c r="B2385"/>
  <c r="D2385" s="1"/>
  <c r="C2385"/>
  <c r="E2386" l="1"/>
  <c r="A2387"/>
  <c r="D2386"/>
  <c r="C2386"/>
  <c r="B2386"/>
  <c r="E2387" l="1"/>
  <c r="A2388"/>
  <c r="D2387"/>
  <c r="C2387"/>
  <c r="B2387"/>
  <c r="E2388" l="1"/>
  <c r="A2389"/>
  <c r="C2388"/>
  <c r="D2388" s="1"/>
  <c r="B2388"/>
  <c r="E2389" l="1"/>
  <c r="A2390"/>
  <c r="D2389"/>
  <c r="C2389"/>
  <c r="B2389"/>
  <c r="E2390" l="1"/>
  <c r="A2391"/>
  <c r="C2390"/>
  <c r="D2390" s="1"/>
  <c r="B2390"/>
  <c r="E2391" l="1"/>
  <c r="A2392"/>
  <c r="B2391"/>
  <c r="D2391"/>
  <c r="C2391"/>
  <c r="E2392" l="1"/>
  <c r="A2393"/>
  <c r="C2392"/>
  <c r="D2392" s="1"/>
  <c r="B2392"/>
  <c r="E2393" l="1"/>
  <c r="A2394"/>
  <c r="D2393"/>
  <c r="B2393"/>
  <c r="C2393"/>
  <c r="E2394" l="1"/>
  <c r="A2395"/>
  <c r="D2394"/>
  <c r="C2394"/>
  <c r="B2394"/>
  <c r="E2395" l="1"/>
  <c r="A2396"/>
  <c r="D2395"/>
  <c r="B2395"/>
  <c r="C2395"/>
  <c r="E2396" l="1"/>
  <c r="A2397"/>
  <c r="C2396"/>
  <c r="D2396" s="1"/>
  <c r="B2396"/>
  <c r="E2397" l="1"/>
  <c r="A2398"/>
  <c r="D2397"/>
  <c r="C2397"/>
  <c r="B2397"/>
  <c r="E2398" l="1"/>
  <c r="A2399"/>
  <c r="C2398"/>
  <c r="D2398" s="1"/>
  <c r="B2398"/>
  <c r="E2399" l="1"/>
  <c r="A2400"/>
  <c r="B2399"/>
  <c r="D2399" s="1"/>
  <c r="C2399"/>
  <c r="E2400" l="1"/>
  <c r="A2401"/>
  <c r="D2400"/>
  <c r="C2400"/>
  <c r="B2400"/>
  <c r="E2401" l="1"/>
  <c r="A2402"/>
  <c r="D2401"/>
  <c r="B2401"/>
  <c r="C2401"/>
  <c r="E2402" l="1"/>
  <c r="A2403"/>
  <c r="C2402"/>
  <c r="D2402" s="1"/>
  <c r="B2402"/>
  <c r="E2403" l="1"/>
  <c r="A2404"/>
  <c r="C2403"/>
  <c r="D2403" s="1"/>
  <c r="B2403"/>
  <c r="E2404" l="1"/>
  <c r="A2405"/>
  <c r="C2404"/>
  <c r="D2404"/>
  <c r="B2404"/>
  <c r="E2405" l="1"/>
  <c r="A2406"/>
  <c r="D2405"/>
  <c r="C2405"/>
  <c r="B2405"/>
  <c r="E2406" l="1"/>
  <c r="A2407"/>
  <c r="C2406"/>
  <c r="D2406"/>
  <c r="B2406"/>
  <c r="E2407" l="1"/>
  <c r="A2408"/>
  <c r="B2407"/>
  <c r="D2407" s="1"/>
  <c r="C2407"/>
  <c r="E2408" l="1"/>
  <c r="A2409"/>
  <c r="D2408"/>
  <c r="C2408"/>
  <c r="B2408"/>
  <c r="E2409" l="1"/>
  <c r="A2410"/>
  <c r="D2409"/>
  <c r="B2409"/>
  <c r="C2409"/>
  <c r="E2410" l="1"/>
  <c r="A2411"/>
  <c r="D2410"/>
  <c r="C2410"/>
  <c r="B2410"/>
  <c r="E2411" l="1"/>
  <c r="A2412"/>
  <c r="D2411"/>
  <c r="C2411"/>
  <c r="B2411"/>
  <c r="E2412" l="1"/>
  <c r="A2413"/>
  <c r="C2412"/>
  <c r="D2412" s="1"/>
  <c r="B2412"/>
  <c r="E2413" l="1"/>
  <c r="A2414"/>
  <c r="B2413"/>
  <c r="D2413" s="1"/>
  <c r="C2413"/>
  <c r="E2414" l="1"/>
  <c r="A2415"/>
  <c r="C2414"/>
  <c r="D2414" s="1"/>
  <c r="B2414"/>
  <c r="E2415" l="1"/>
  <c r="A2416"/>
  <c r="B2415"/>
  <c r="D2415" s="1"/>
  <c r="C2415"/>
  <c r="E2416" l="1"/>
  <c r="A2417"/>
  <c r="C2416"/>
  <c r="D2416" s="1"/>
  <c r="B2416"/>
  <c r="E2417" l="1"/>
  <c r="A2418"/>
  <c r="D2417"/>
  <c r="B2417"/>
  <c r="C2417"/>
  <c r="E2418" l="1"/>
  <c r="A2419"/>
  <c r="C2418"/>
  <c r="D2418" s="1"/>
  <c r="B2418"/>
  <c r="E2419" l="1"/>
  <c r="A2420"/>
  <c r="B2419"/>
  <c r="D2419" s="1"/>
  <c r="C2419"/>
  <c r="E2420" l="1"/>
  <c r="A2421"/>
  <c r="C2420"/>
  <c r="D2420"/>
  <c r="B2420"/>
  <c r="E2421" l="1"/>
  <c r="A2422"/>
  <c r="B2421"/>
  <c r="D2421" s="1"/>
  <c r="C2421"/>
  <c r="E2422" l="1"/>
  <c r="A2423"/>
  <c r="C2422"/>
  <c r="D2422" s="1"/>
  <c r="B2422"/>
  <c r="E2423" l="1"/>
  <c r="A2424"/>
  <c r="D2423"/>
  <c r="B2423"/>
  <c r="C2423"/>
  <c r="E2424" l="1"/>
  <c r="A2425"/>
  <c r="C2424"/>
  <c r="D2424" s="1"/>
  <c r="B2424"/>
  <c r="E2425" l="1"/>
  <c r="A2426"/>
  <c r="D2425"/>
  <c r="B2425"/>
  <c r="C2425"/>
  <c r="E2426" l="1"/>
  <c r="A2427"/>
  <c r="C2426"/>
  <c r="D2426" s="1"/>
  <c r="B2426"/>
  <c r="E2427" l="1"/>
  <c r="A2428"/>
  <c r="D2427"/>
  <c r="B2427"/>
  <c r="C2427"/>
  <c r="E2428" l="1"/>
  <c r="A2429"/>
  <c r="C2428"/>
  <c r="D2428"/>
  <c r="B2428"/>
  <c r="E2429" l="1"/>
  <c r="A2430"/>
  <c r="B2429"/>
  <c r="C2429"/>
  <c r="D2429" s="1"/>
  <c r="E2430" l="1"/>
  <c r="A2431"/>
  <c r="C2430"/>
  <c r="D2430" s="1"/>
  <c r="B2430"/>
  <c r="E2431" l="1"/>
  <c r="A2432"/>
  <c r="D2431"/>
  <c r="B2431"/>
  <c r="C2431"/>
  <c r="E2432" l="1"/>
  <c r="A2433"/>
  <c r="C2432"/>
  <c r="D2432" s="1"/>
  <c r="B2432"/>
  <c r="E2433" l="1"/>
  <c r="A2434"/>
  <c r="D2433"/>
  <c r="B2433"/>
  <c r="C2433"/>
  <c r="E2434" l="1"/>
  <c r="A2435"/>
  <c r="C2434"/>
  <c r="D2434" s="1"/>
  <c r="B2434"/>
  <c r="E2435" l="1"/>
  <c r="A2436"/>
  <c r="B2435"/>
  <c r="D2435" s="1"/>
  <c r="C2435"/>
  <c r="E2436" l="1"/>
  <c r="A2437"/>
  <c r="C2436"/>
  <c r="D2436" s="1"/>
  <c r="B2436"/>
  <c r="E2437" l="1"/>
  <c r="A2438"/>
  <c r="B2437"/>
  <c r="D2437"/>
  <c r="C2437"/>
  <c r="E2438" l="1"/>
  <c r="A2439"/>
  <c r="C2438"/>
  <c r="D2438" s="1"/>
  <c r="B2438"/>
  <c r="E2439" l="1"/>
  <c r="A2440"/>
  <c r="D2439"/>
  <c r="B2439"/>
  <c r="C2439"/>
  <c r="E2440" l="1"/>
  <c r="A2441"/>
  <c r="C2440"/>
  <c r="D2440" s="1"/>
  <c r="B2440"/>
  <c r="E2441" l="1"/>
  <c r="A2442"/>
  <c r="D2441"/>
  <c r="B2441"/>
  <c r="C2441"/>
  <c r="E2442" l="1"/>
  <c r="A2443"/>
  <c r="C2442"/>
  <c r="D2442" s="1"/>
  <c r="B2442"/>
  <c r="E2443" l="1"/>
  <c r="A2444"/>
  <c r="B2443"/>
  <c r="D2443" s="1"/>
  <c r="C2443"/>
  <c r="E2444" l="1"/>
  <c r="A2445"/>
  <c r="C2444"/>
  <c r="D2444"/>
  <c r="B2444"/>
  <c r="E2445" l="1"/>
  <c r="A2446"/>
  <c r="B2445"/>
  <c r="D2445"/>
  <c r="C2445"/>
  <c r="E2446" l="1"/>
  <c r="A2447"/>
  <c r="C2446"/>
  <c r="D2446" s="1"/>
  <c r="B2446"/>
  <c r="E2447" l="1"/>
  <c r="A2448"/>
  <c r="D2447"/>
  <c r="B2447"/>
  <c r="C2447"/>
  <c r="E2448" l="1"/>
  <c r="A2449"/>
  <c r="C2448"/>
  <c r="D2448" s="1"/>
  <c r="B2448"/>
  <c r="E2449" l="1"/>
  <c r="A2450"/>
  <c r="D2449"/>
  <c r="B2449"/>
  <c r="C2449"/>
  <c r="E2450" l="1"/>
  <c r="A2451"/>
  <c r="C2450"/>
  <c r="D2450" s="1"/>
  <c r="B2450"/>
  <c r="E2451" l="1"/>
  <c r="A2452"/>
  <c r="D2451"/>
  <c r="B2451"/>
  <c r="C2451"/>
  <c r="E2452" l="1"/>
  <c r="A2453"/>
  <c r="C2452"/>
  <c r="D2452"/>
  <c r="B2452"/>
  <c r="E2453" l="1"/>
  <c r="A2454"/>
  <c r="B2453"/>
  <c r="D2453" s="1"/>
  <c r="C2453"/>
  <c r="E2454" l="1"/>
  <c r="A2455"/>
  <c r="C2454"/>
  <c r="D2454"/>
  <c r="B2454"/>
  <c r="E2455" l="1"/>
  <c r="A2456"/>
  <c r="B2455"/>
  <c r="D2455" s="1"/>
  <c r="C2455"/>
  <c r="E2456" l="1"/>
  <c r="A2457"/>
  <c r="C2456"/>
  <c r="D2456" s="1"/>
  <c r="B2456"/>
  <c r="E2457" l="1"/>
  <c r="A2458"/>
  <c r="D2457"/>
  <c r="B2457"/>
  <c r="C2457"/>
  <c r="E2458" l="1"/>
  <c r="A2459"/>
  <c r="C2458"/>
  <c r="D2458" s="1"/>
  <c r="B2458"/>
  <c r="E2459" l="1"/>
  <c r="A2460"/>
  <c r="D2459"/>
  <c r="B2459"/>
  <c r="C2459"/>
  <c r="E2460" l="1"/>
  <c r="A2461"/>
  <c r="C2460"/>
  <c r="D2460" s="1"/>
  <c r="B2460"/>
  <c r="E2461" l="1"/>
  <c r="A2462"/>
  <c r="B2461"/>
  <c r="D2461"/>
  <c r="C2461"/>
  <c r="E2462" l="1"/>
  <c r="A2463"/>
  <c r="C2462"/>
  <c r="D2462" s="1"/>
  <c r="B2462"/>
  <c r="E2463" l="1"/>
  <c r="A2464"/>
  <c r="D2463"/>
  <c r="B2463"/>
  <c r="C2463"/>
  <c r="E2464" l="1"/>
  <c r="A2465"/>
  <c r="C2464"/>
  <c r="D2464" s="1"/>
  <c r="B2464"/>
  <c r="E2465" l="1"/>
  <c r="A2466"/>
  <c r="D2465"/>
  <c r="B2465"/>
  <c r="C2465"/>
  <c r="E2466" l="1"/>
  <c r="A2467"/>
  <c r="C2466"/>
  <c r="D2466" s="1"/>
  <c r="B2466"/>
  <c r="E2467" l="1"/>
  <c r="A2468"/>
  <c r="B2467"/>
  <c r="D2467" s="1"/>
  <c r="C2467"/>
  <c r="E2468" l="1"/>
  <c r="A2469"/>
  <c r="C2468"/>
  <c r="D2468"/>
  <c r="B2468"/>
  <c r="E2469" l="1"/>
  <c r="A2470"/>
  <c r="B2469"/>
  <c r="D2469" s="1"/>
  <c r="C2469"/>
  <c r="E2470" l="1"/>
  <c r="A2471"/>
  <c r="C2470"/>
  <c r="D2470" s="1"/>
  <c r="B2470"/>
  <c r="E2471" l="1"/>
  <c r="A2472"/>
  <c r="D2471"/>
  <c r="B2471"/>
  <c r="C2471"/>
  <c r="E2472" l="1"/>
  <c r="A2473"/>
  <c r="C2472"/>
  <c r="D2472"/>
  <c r="B2472"/>
  <c r="E2473" l="1"/>
  <c r="A2474"/>
  <c r="D2473"/>
  <c r="B2473"/>
  <c r="C2473"/>
  <c r="E2474" l="1"/>
  <c r="A2475"/>
  <c r="C2474"/>
  <c r="D2474" s="1"/>
  <c r="B2474"/>
  <c r="E2475" l="1"/>
  <c r="A2476"/>
  <c r="B2475"/>
  <c r="D2475" s="1"/>
  <c r="C2475"/>
  <c r="E2476" l="1"/>
  <c r="A2477"/>
  <c r="C2476"/>
  <c r="D2476"/>
  <c r="B2476"/>
  <c r="E2477" l="1"/>
  <c r="A2478"/>
  <c r="B2477"/>
  <c r="D2477" s="1"/>
  <c r="C2477"/>
  <c r="E2478" l="1"/>
  <c r="A2479"/>
  <c r="C2478"/>
  <c r="D2478" s="1"/>
  <c r="B2478"/>
  <c r="E2479" l="1"/>
  <c r="A2480"/>
  <c r="D2479"/>
  <c r="B2479"/>
  <c r="C2479"/>
  <c r="E2480" l="1"/>
  <c r="A2481"/>
  <c r="C2480"/>
  <c r="D2480" s="1"/>
  <c r="B2480"/>
  <c r="E2481" l="1"/>
  <c r="A2482"/>
  <c r="D2481"/>
  <c r="B2481"/>
  <c r="C2481"/>
  <c r="E2482" l="1"/>
  <c r="A2483"/>
  <c r="C2482"/>
  <c r="D2482" s="1"/>
  <c r="B2482"/>
  <c r="E2483" l="1"/>
  <c r="A2484"/>
  <c r="B2483"/>
  <c r="D2483" s="1"/>
  <c r="C2483"/>
  <c r="E2484" l="1"/>
  <c r="A2485"/>
  <c r="C2484"/>
  <c r="D2484"/>
  <c r="B2484"/>
  <c r="E2485" l="1"/>
  <c r="A2486"/>
  <c r="B2485"/>
  <c r="D2485"/>
  <c r="C2485"/>
  <c r="E2486" l="1"/>
  <c r="A2487"/>
  <c r="C2486"/>
  <c r="D2486" s="1"/>
  <c r="B2486"/>
  <c r="E2487" l="1"/>
  <c r="A2488"/>
  <c r="D2487"/>
  <c r="B2487"/>
  <c r="C2487"/>
  <c r="E2488" l="1"/>
  <c r="A2489"/>
  <c r="C2488"/>
  <c r="D2488" s="1"/>
  <c r="B2488"/>
  <c r="E2489" l="1"/>
  <c r="A2490"/>
  <c r="D2489"/>
  <c r="B2489"/>
  <c r="C2489"/>
  <c r="E2490" l="1"/>
  <c r="A2491"/>
  <c r="C2490"/>
  <c r="D2490" s="1"/>
  <c r="B2490"/>
  <c r="E2491" l="1"/>
  <c r="A2492"/>
  <c r="B2491"/>
  <c r="D2491" s="1"/>
  <c r="C2491"/>
  <c r="E2492" l="1"/>
  <c r="A2493"/>
  <c r="C2492"/>
  <c r="D2492" s="1"/>
  <c r="B2492"/>
  <c r="E2493" l="1"/>
  <c r="A2494"/>
  <c r="B2493"/>
  <c r="D2493"/>
  <c r="C2493"/>
  <c r="E2494" l="1"/>
  <c r="A2495"/>
  <c r="C2494"/>
  <c r="D2494"/>
  <c r="B2494"/>
  <c r="E2495" l="1"/>
  <c r="A2496"/>
  <c r="D2495"/>
  <c r="B2495"/>
  <c r="C2495"/>
  <c r="E2496" l="1"/>
  <c r="A2497"/>
  <c r="C2496"/>
  <c r="D2496"/>
  <c r="B2496"/>
  <c r="E2497" l="1"/>
  <c r="A2498"/>
  <c r="D2497"/>
  <c r="B2497"/>
  <c r="C2497"/>
  <c r="E2498" l="1"/>
  <c r="A2499"/>
  <c r="C2498"/>
  <c r="D2498" s="1"/>
  <c r="B2498"/>
  <c r="E2499" l="1"/>
  <c r="A2500"/>
  <c r="D2499"/>
  <c r="B2499"/>
  <c r="C2499"/>
  <c r="E2500" l="1"/>
  <c r="A2501"/>
  <c r="C2500"/>
  <c r="D2500" s="1"/>
  <c r="B2500"/>
  <c r="E2501" l="1"/>
  <c r="A2502"/>
  <c r="B2501"/>
  <c r="D2501"/>
  <c r="C2501"/>
  <c r="E2502" l="1"/>
  <c r="A2503"/>
  <c r="C2502"/>
  <c r="D2502" s="1"/>
  <c r="B2502"/>
  <c r="E2503" l="1"/>
  <c r="A2504"/>
  <c r="D2503"/>
  <c r="B2503"/>
  <c r="C2503"/>
  <c r="E2504" l="1"/>
  <c r="A2505"/>
  <c r="C2504"/>
  <c r="D2504" s="1"/>
  <c r="B2504"/>
  <c r="E2505" l="1"/>
  <c r="A2506"/>
  <c r="D2505"/>
  <c r="B2505"/>
  <c r="C2505"/>
  <c r="E2506" l="1"/>
  <c r="A2507"/>
  <c r="C2506"/>
  <c r="D2506" s="1"/>
  <c r="B2506"/>
  <c r="E2507" l="1"/>
  <c r="A2508"/>
  <c r="B2507"/>
  <c r="D2507"/>
  <c r="C2507"/>
  <c r="E2508" l="1"/>
  <c r="A2509"/>
  <c r="C2508"/>
  <c r="D2508" s="1"/>
  <c r="B2508"/>
  <c r="E2509" l="1"/>
  <c r="A2510"/>
  <c r="B2509"/>
  <c r="D2509" s="1"/>
  <c r="C2509"/>
  <c r="E2510" l="1"/>
  <c r="A2511"/>
  <c r="C2510"/>
  <c r="D2510"/>
  <c r="B2510"/>
  <c r="E2511" l="1"/>
  <c r="A2512"/>
  <c r="D2511"/>
  <c r="B2511"/>
  <c r="C2511"/>
  <c r="E2512" l="1"/>
  <c r="A2513"/>
  <c r="C2512"/>
  <c r="D2512" s="1"/>
  <c r="B2512"/>
  <c r="E2513" l="1"/>
  <c r="A2514"/>
  <c r="D2513"/>
  <c r="B2513"/>
  <c r="C2513"/>
  <c r="E2514" l="1"/>
  <c r="A2515"/>
  <c r="C2514"/>
  <c r="D2514" s="1"/>
  <c r="B2514"/>
  <c r="E2515" l="1"/>
  <c r="A2516"/>
  <c r="D2515"/>
  <c r="B2515"/>
  <c r="C2515"/>
  <c r="E2516" l="1"/>
  <c r="A2517"/>
  <c r="C2516"/>
  <c r="D2516" s="1"/>
  <c r="B2516"/>
  <c r="E2517" l="1"/>
  <c r="A2518"/>
  <c r="B2517"/>
  <c r="D2517" s="1"/>
  <c r="C2517"/>
  <c r="E2518" l="1"/>
  <c r="A2519"/>
  <c r="C2518"/>
  <c r="D2518" s="1"/>
  <c r="B2518"/>
  <c r="E2519" l="1"/>
  <c r="A2520"/>
  <c r="D2519"/>
  <c r="B2519"/>
  <c r="C2519"/>
  <c r="E2520" l="1"/>
  <c r="A2521"/>
  <c r="C2520"/>
  <c r="D2520" s="1"/>
  <c r="B2520"/>
  <c r="E2521" l="1"/>
  <c r="A2522"/>
  <c r="D2521"/>
  <c r="B2521"/>
  <c r="C2521"/>
  <c r="E2522" l="1"/>
  <c r="A2523"/>
  <c r="C2522"/>
  <c r="D2522" s="1"/>
  <c r="B2522"/>
  <c r="E2523" l="1"/>
  <c r="A2524"/>
  <c r="D2523"/>
  <c r="B2523"/>
  <c r="C2523"/>
  <c r="E2524" l="1"/>
  <c r="A2525"/>
  <c r="C2524"/>
  <c r="D2524"/>
  <c r="B2524"/>
  <c r="E2525" l="1"/>
  <c r="A2526"/>
  <c r="B2525"/>
  <c r="D2525"/>
  <c r="C2525"/>
  <c r="E2526" l="1"/>
  <c r="A2527"/>
  <c r="C2526"/>
  <c r="D2526"/>
  <c r="B2526"/>
  <c r="E2527" l="1"/>
  <c r="A2528"/>
  <c r="D2527"/>
  <c r="B2527"/>
  <c r="C2527"/>
  <c r="E2528" l="1"/>
  <c r="A2529"/>
  <c r="C2528"/>
  <c r="D2528"/>
  <c r="B2528"/>
  <c r="E2529" l="1"/>
  <c r="A2530"/>
  <c r="D2529"/>
  <c r="B2529"/>
  <c r="C2529"/>
  <c r="E2530" l="1"/>
  <c r="A2531"/>
  <c r="C2530"/>
  <c r="D2530" s="1"/>
  <c r="B2530"/>
  <c r="E2531" l="1"/>
  <c r="A2532"/>
  <c r="D2531"/>
  <c r="B2531"/>
  <c r="C2531"/>
  <c r="E2532" l="1"/>
  <c r="A2533"/>
  <c r="C2532"/>
  <c r="D2532" s="1"/>
  <c r="B2532"/>
  <c r="E2533" l="1"/>
  <c r="A2534"/>
  <c r="B2533"/>
  <c r="D2533"/>
  <c r="C2533"/>
  <c r="E2534" l="1"/>
  <c r="A2535"/>
  <c r="C2534"/>
  <c r="D2534"/>
  <c r="B2534"/>
  <c r="E2535" l="1"/>
  <c r="A2536"/>
  <c r="B2535"/>
  <c r="D2535" s="1"/>
  <c r="C2535"/>
  <c r="E2536" l="1"/>
  <c r="A2537"/>
  <c r="C2536"/>
  <c r="D2536" s="1"/>
  <c r="B2536"/>
  <c r="E2537" l="1"/>
  <c r="A2538"/>
  <c r="D2537"/>
  <c r="B2537"/>
  <c r="C2537"/>
  <c r="E2538" l="1"/>
  <c r="A2539"/>
  <c r="C2538"/>
  <c r="D2538" s="1"/>
  <c r="B2538"/>
  <c r="E2539" l="1"/>
  <c r="A2540"/>
  <c r="B2539"/>
  <c r="D2539" s="1"/>
  <c r="C2539"/>
  <c r="E2540" l="1"/>
  <c r="A2541"/>
  <c r="C2540"/>
  <c r="D2540"/>
  <c r="B2540"/>
  <c r="E2541" l="1"/>
  <c r="A2542"/>
  <c r="B2541"/>
  <c r="D2541"/>
  <c r="C2541"/>
  <c r="E2542" l="1"/>
  <c r="A2543"/>
  <c r="C2542"/>
  <c r="D2542" s="1"/>
  <c r="B2542"/>
  <c r="E2543" l="1"/>
  <c r="A2544"/>
  <c r="D2543"/>
  <c r="B2543"/>
  <c r="C2543"/>
  <c r="E2544" l="1"/>
  <c r="A2545"/>
  <c r="C2544"/>
  <c r="D2544"/>
  <c r="B2544"/>
  <c r="E2545" l="1"/>
  <c r="A2546"/>
  <c r="B2545"/>
  <c r="D2545" s="1"/>
  <c r="C2545"/>
  <c r="E2546" l="1"/>
  <c r="A2547"/>
  <c r="C2546"/>
  <c r="D2546" s="1"/>
  <c r="B2546"/>
  <c r="E2547" l="1"/>
  <c r="A2548"/>
  <c r="D2547"/>
  <c r="B2547"/>
  <c r="C2547"/>
  <c r="E2548" l="1"/>
  <c r="A2549"/>
  <c r="C2548"/>
  <c r="D2548" s="1"/>
  <c r="B2548"/>
  <c r="E2549" l="1"/>
  <c r="A2550"/>
  <c r="B2549"/>
  <c r="D2549"/>
  <c r="C2549"/>
  <c r="E2550" l="1"/>
  <c r="A2551"/>
  <c r="C2550"/>
  <c r="D2550" s="1"/>
  <c r="B2550"/>
  <c r="E2551" l="1"/>
  <c r="A2552"/>
  <c r="D2551"/>
  <c r="B2551"/>
  <c r="C2551"/>
  <c r="E2552" l="1"/>
  <c r="A2553"/>
  <c r="C2552"/>
  <c r="D2552" s="1"/>
  <c r="B2552"/>
  <c r="E2553" l="1"/>
  <c r="A2554"/>
  <c r="D2553"/>
  <c r="B2553"/>
  <c r="C2553"/>
  <c r="E2554" l="1"/>
  <c r="A2555"/>
  <c r="C2554"/>
  <c r="D2554" s="1"/>
  <c r="B2554"/>
  <c r="E2555" l="1"/>
  <c r="A2556"/>
  <c r="D2555"/>
  <c r="B2555"/>
  <c r="C2555"/>
  <c r="E2556" l="1"/>
  <c r="A2557"/>
  <c r="C2556"/>
  <c r="D2556" s="1"/>
  <c r="B2556"/>
  <c r="E2557" l="1"/>
  <c r="A2558"/>
  <c r="B2557"/>
  <c r="D2557" s="1"/>
  <c r="C2557"/>
  <c r="E2558" l="1"/>
  <c r="A2559"/>
  <c r="C2558"/>
  <c r="D2558"/>
  <c r="B2558"/>
  <c r="E2559" l="1"/>
  <c r="A2560"/>
  <c r="D2559"/>
  <c r="B2559"/>
  <c r="C2559"/>
  <c r="E2560" l="1"/>
  <c r="A2561"/>
  <c r="C2560"/>
  <c r="D2560"/>
  <c r="B2560"/>
  <c r="E2561" l="1"/>
  <c r="A2562"/>
  <c r="D2561"/>
  <c r="B2561"/>
  <c r="C2561"/>
  <c r="E2562" l="1"/>
  <c r="A2563"/>
  <c r="C2562"/>
  <c r="D2562" s="1"/>
  <c r="B2562"/>
  <c r="E2563" l="1"/>
  <c r="A2564"/>
  <c r="D2563"/>
  <c r="B2563"/>
  <c r="C2563"/>
  <c r="E2564" l="1"/>
  <c r="A2565"/>
  <c r="C2564"/>
  <c r="D2564" s="1"/>
  <c r="B2564"/>
  <c r="E2565" l="1"/>
  <c r="A2566"/>
  <c r="B2565"/>
  <c r="D2565"/>
  <c r="C2565"/>
  <c r="E2566" l="1"/>
  <c r="A2567"/>
  <c r="C2566"/>
  <c r="D2566" s="1"/>
  <c r="B2566"/>
  <c r="E2567" l="1"/>
  <c r="A2568"/>
  <c r="D2567"/>
  <c r="B2567"/>
  <c r="C2567"/>
  <c r="E2568" l="1"/>
  <c r="A2569"/>
  <c r="C2568"/>
  <c r="D2568"/>
  <c r="B2568"/>
  <c r="E2569" l="1"/>
  <c r="A2570"/>
  <c r="D2569"/>
  <c r="B2569"/>
  <c r="C2569"/>
  <c r="E2570" l="1"/>
  <c r="A2571"/>
  <c r="C2570"/>
  <c r="D2570" s="1"/>
  <c r="B2570"/>
  <c r="E2571" l="1"/>
  <c r="A2572"/>
  <c r="B2571"/>
  <c r="D2571"/>
  <c r="C2571"/>
  <c r="E2572" l="1"/>
  <c r="A2573"/>
  <c r="C2572"/>
  <c r="D2572"/>
  <c r="B2572"/>
  <c r="E2573" l="1"/>
  <c r="A2574"/>
  <c r="B2573"/>
  <c r="D2573" s="1"/>
  <c r="C2573"/>
  <c r="E2574" l="1"/>
  <c r="A2575"/>
  <c r="C2574"/>
  <c r="D2574" s="1"/>
  <c r="B2574"/>
  <c r="E2575" l="1"/>
  <c r="A2576"/>
  <c r="D2575"/>
  <c r="B2575"/>
  <c r="C2575"/>
  <c r="E2576" l="1"/>
  <c r="A2577"/>
  <c r="C2576"/>
  <c r="D2576" s="1"/>
  <c r="B2576"/>
  <c r="E2577" l="1"/>
  <c r="A2578"/>
  <c r="D2577"/>
  <c r="B2577"/>
  <c r="C2577"/>
  <c r="E2578" l="1"/>
  <c r="A2579"/>
  <c r="C2578"/>
  <c r="D2578" s="1"/>
  <c r="B2578"/>
  <c r="E2579" l="1"/>
  <c r="A2580"/>
  <c r="D2579"/>
  <c r="B2579"/>
  <c r="C2579"/>
  <c r="E2580" l="1"/>
  <c r="A2581"/>
  <c r="C2580"/>
  <c r="D2580" s="1"/>
  <c r="B2580"/>
  <c r="E2581" l="1"/>
  <c r="A2582"/>
  <c r="B2581"/>
  <c r="D2581" s="1"/>
  <c r="C2581"/>
  <c r="E2582" l="1"/>
  <c r="A2583"/>
  <c r="C2582"/>
  <c r="D2582" s="1"/>
  <c r="B2582"/>
  <c r="E2583" l="1"/>
  <c r="A2584"/>
  <c r="D2583"/>
  <c r="B2583"/>
  <c r="C2583"/>
  <c r="E2584" l="1"/>
  <c r="A2585"/>
  <c r="D2584"/>
  <c r="B2584"/>
  <c r="C2584"/>
  <c r="E2585" l="1"/>
  <c r="A2586"/>
  <c r="C2585"/>
  <c r="D2585" s="1"/>
  <c r="B2585"/>
  <c r="E2586" l="1"/>
  <c r="A2587"/>
  <c r="C2586"/>
  <c r="D2586" s="1"/>
  <c r="B2586"/>
  <c r="E2587" l="1"/>
  <c r="A2588"/>
  <c r="D2587"/>
  <c r="B2587"/>
  <c r="C2587"/>
  <c r="E2588" l="1"/>
  <c r="A2589"/>
  <c r="C2588"/>
  <c r="D2588"/>
  <c r="B2588"/>
  <c r="E2589" l="1"/>
  <c r="A2590"/>
  <c r="B2589"/>
  <c r="C2589"/>
  <c r="D2589" s="1"/>
  <c r="E2590" l="1"/>
  <c r="A2591"/>
  <c r="D2590"/>
  <c r="B2590"/>
  <c r="C2590"/>
  <c r="E2591" l="1"/>
  <c r="A2592"/>
  <c r="D2591"/>
  <c r="C2591"/>
  <c r="B2591"/>
  <c r="E2592" l="1"/>
  <c r="A2593"/>
  <c r="C2592"/>
  <c r="D2592" s="1"/>
  <c r="B2592"/>
  <c r="E2593" l="1"/>
  <c r="A2594"/>
  <c r="D2593"/>
  <c r="B2593"/>
  <c r="C2593"/>
  <c r="E2594" l="1"/>
  <c r="A2595"/>
  <c r="C2594"/>
  <c r="D2594"/>
  <c r="B2594"/>
  <c r="E2595" l="1"/>
  <c r="A2596"/>
  <c r="C2595"/>
  <c r="D2595" s="1"/>
  <c r="B2595"/>
  <c r="E2596" l="1"/>
  <c r="A2597"/>
  <c r="D2596"/>
  <c r="B2596"/>
  <c r="C2596"/>
  <c r="E2597" l="1"/>
  <c r="A2598"/>
  <c r="B2597"/>
  <c r="D2597"/>
  <c r="C2597"/>
  <c r="E2598" l="1"/>
  <c r="A2599"/>
  <c r="C2598"/>
  <c r="D2598"/>
  <c r="B2598"/>
  <c r="E2599" l="1"/>
  <c r="A2600"/>
  <c r="D2599"/>
  <c r="B2599"/>
  <c r="C2599"/>
  <c r="E2600" l="1"/>
  <c r="A2601"/>
  <c r="B2600"/>
  <c r="D2600" s="1"/>
  <c r="C2600"/>
  <c r="E2601" l="1"/>
  <c r="A2602"/>
  <c r="C2601"/>
  <c r="D2601" s="1"/>
  <c r="B2601"/>
  <c r="E2602" l="1"/>
  <c r="A2603"/>
  <c r="C2602"/>
  <c r="D2602" s="1"/>
  <c r="B2602"/>
  <c r="E2603" l="1"/>
  <c r="A2604"/>
  <c r="B2603"/>
  <c r="D2603" s="1"/>
  <c r="C2603"/>
  <c r="E2604" l="1"/>
  <c r="A2605"/>
  <c r="C2604"/>
  <c r="D2604"/>
  <c r="B2604"/>
  <c r="E2605" l="1"/>
  <c r="A2606"/>
  <c r="B2605"/>
  <c r="C2605"/>
  <c r="D2605" s="1"/>
  <c r="E2606" l="1"/>
  <c r="A2607"/>
  <c r="B2606"/>
  <c r="D2606"/>
  <c r="C2606"/>
  <c r="E2607" l="1"/>
  <c r="A2608"/>
  <c r="D2607"/>
  <c r="C2607"/>
  <c r="B2607"/>
  <c r="E2608" l="1"/>
  <c r="A2609"/>
  <c r="C2608"/>
  <c r="D2608" s="1"/>
  <c r="B2608"/>
  <c r="E2609" l="1"/>
  <c r="A2610"/>
  <c r="B2609"/>
  <c r="D2609" s="1"/>
  <c r="C2609"/>
  <c r="E2610" l="1"/>
  <c r="A2611"/>
  <c r="C2610"/>
  <c r="D2610" s="1"/>
  <c r="B2610"/>
  <c r="E2611" l="1"/>
  <c r="A2612"/>
  <c r="C2611"/>
  <c r="D2611" s="1"/>
  <c r="B2611"/>
  <c r="E2612" l="1"/>
  <c r="A2613"/>
  <c r="B2612"/>
  <c r="D2612" s="1"/>
  <c r="C2612"/>
  <c r="E2613" l="1"/>
  <c r="A2614"/>
  <c r="B2613"/>
  <c r="D2613" s="1"/>
  <c r="C2613"/>
  <c r="E2614" l="1"/>
  <c r="A2615"/>
  <c r="C2614"/>
  <c r="D2614" s="1"/>
  <c r="B2614"/>
  <c r="E2615" l="1"/>
  <c r="A2616"/>
  <c r="D2615"/>
  <c r="B2615"/>
  <c r="C2615"/>
  <c r="E2616" l="1"/>
  <c r="A2617"/>
  <c r="D2616"/>
  <c r="B2616"/>
  <c r="C2616"/>
  <c r="E2617" l="1"/>
  <c r="A2618"/>
  <c r="C2617"/>
  <c r="D2617" s="1"/>
  <c r="B2617"/>
  <c r="E2618" l="1"/>
  <c r="A2619"/>
  <c r="C2618"/>
  <c r="D2618" s="1"/>
  <c r="B2618"/>
  <c r="E2619" l="1"/>
  <c r="A2620"/>
  <c r="D2619"/>
  <c r="B2619"/>
  <c r="C2619"/>
  <c r="E2620" l="1"/>
  <c r="A2621"/>
  <c r="C2620"/>
  <c r="D2620" s="1"/>
  <c r="B2620"/>
  <c r="E2621" l="1"/>
  <c r="A2622"/>
  <c r="B2621"/>
  <c r="C2621"/>
  <c r="D2621" s="1"/>
  <c r="E2622" l="1"/>
  <c r="A2623"/>
  <c r="B2622"/>
  <c r="D2622" s="1"/>
  <c r="C2622"/>
  <c r="E2623" l="1"/>
  <c r="A2624"/>
  <c r="D2623"/>
  <c r="C2623"/>
  <c r="B2623"/>
  <c r="E2624" l="1"/>
  <c r="A2625"/>
  <c r="C2624"/>
  <c r="D2624" s="1"/>
  <c r="B2624"/>
  <c r="E2625" l="1"/>
  <c r="A2626"/>
  <c r="D2625"/>
  <c r="B2625"/>
  <c r="C2625"/>
  <c r="E2626" l="1"/>
  <c r="A2627"/>
  <c r="C2626"/>
  <c r="D2626" s="1"/>
  <c r="B2626"/>
  <c r="E2627" l="1"/>
  <c r="A2628"/>
  <c r="C2627"/>
  <c r="D2627"/>
  <c r="B2627"/>
  <c r="E2628" l="1"/>
  <c r="A2629"/>
  <c r="D2628"/>
  <c r="B2628"/>
  <c r="C2628"/>
  <c r="E2629" l="1"/>
  <c r="A2630"/>
  <c r="B2629"/>
  <c r="D2629" s="1"/>
  <c r="C2629"/>
  <c r="E2630" l="1"/>
  <c r="A2631"/>
  <c r="C2630"/>
  <c r="D2630" s="1"/>
  <c r="B2630"/>
  <c r="E2631" l="1"/>
  <c r="A2632"/>
  <c r="D2631"/>
  <c r="B2631"/>
  <c r="C2631"/>
  <c r="E2632" l="1"/>
  <c r="A2633"/>
  <c r="D2632"/>
  <c r="B2632"/>
  <c r="C2632"/>
  <c r="E2633" l="1"/>
  <c r="A2634"/>
  <c r="C2633"/>
  <c r="D2633" s="1"/>
  <c r="B2633"/>
  <c r="E2634" l="1"/>
  <c r="A2635"/>
  <c r="C2634"/>
  <c r="D2634" s="1"/>
  <c r="B2634"/>
  <c r="E2635" l="1"/>
  <c r="A2636"/>
  <c r="D2635"/>
  <c r="B2635"/>
  <c r="C2635"/>
  <c r="E2636" l="1"/>
  <c r="A2637"/>
  <c r="C2636"/>
  <c r="D2636"/>
  <c r="B2636"/>
  <c r="E2637" l="1"/>
  <c r="A2638"/>
  <c r="B2637"/>
  <c r="C2637"/>
  <c r="D2637" s="1"/>
  <c r="E2638" l="1"/>
  <c r="A2639"/>
  <c r="D2638"/>
  <c r="B2638"/>
  <c r="C2638"/>
  <c r="E2639" l="1"/>
  <c r="A2640"/>
  <c r="D2639"/>
  <c r="C2639"/>
  <c r="B2639"/>
  <c r="E2640" l="1"/>
  <c r="A2641"/>
  <c r="C2640"/>
  <c r="D2640" s="1"/>
  <c r="B2640"/>
  <c r="E2641" l="1"/>
  <c r="A2642"/>
  <c r="D2641"/>
  <c r="B2641"/>
  <c r="C2641"/>
  <c r="E2642" l="1"/>
  <c r="A2643"/>
  <c r="C2642"/>
  <c r="D2642" s="1"/>
  <c r="B2642"/>
  <c r="E2643" l="1"/>
  <c r="A2644"/>
  <c r="C2643"/>
  <c r="D2643" s="1"/>
  <c r="B2643"/>
  <c r="E2644" l="1"/>
  <c r="A2645"/>
  <c r="D2644"/>
  <c r="B2644"/>
  <c r="C2644"/>
  <c r="E2645" l="1"/>
  <c r="A2646"/>
  <c r="B2645"/>
  <c r="D2645" s="1"/>
  <c r="C2645"/>
  <c r="E2646" l="1"/>
  <c r="A2647"/>
  <c r="C2646"/>
  <c r="D2646" s="1"/>
  <c r="B2646"/>
  <c r="E2647" l="1"/>
  <c r="A2648"/>
  <c r="B2647"/>
  <c r="D2647" s="1"/>
  <c r="C2647"/>
  <c r="E2648" l="1"/>
  <c r="A2649"/>
  <c r="D2648"/>
  <c r="B2648"/>
  <c r="C2648"/>
  <c r="E2649" l="1"/>
  <c r="A2650"/>
  <c r="C2649"/>
  <c r="D2649" s="1"/>
  <c r="B2649"/>
  <c r="E2650" l="1"/>
  <c r="A2651"/>
  <c r="C2650"/>
  <c r="D2650" s="1"/>
  <c r="B2650"/>
  <c r="E2651" l="1"/>
  <c r="A2652"/>
  <c r="D2651"/>
  <c r="B2651"/>
  <c r="C2651"/>
  <c r="E2652" l="1"/>
  <c r="A2653"/>
  <c r="C2652"/>
  <c r="D2652" s="1"/>
  <c r="B2652"/>
  <c r="E2653" l="1"/>
  <c r="A2654"/>
  <c r="D2653"/>
  <c r="B2653"/>
  <c r="C2653"/>
  <c r="E2654" l="1"/>
  <c r="A2655"/>
  <c r="C2654"/>
  <c r="D2654" s="1"/>
  <c r="B2654"/>
  <c r="E2655" l="1"/>
  <c r="A2656"/>
  <c r="D2655"/>
  <c r="B2655"/>
  <c r="C2655"/>
  <c r="E2656" l="1"/>
  <c r="A2657"/>
  <c r="C2656"/>
  <c r="D2656"/>
  <c r="B2656"/>
  <c r="E2657" l="1"/>
  <c r="A2658"/>
  <c r="B2657"/>
  <c r="D2657"/>
  <c r="C2657"/>
  <c r="E2658" l="1"/>
  <c r="A2659"/>
  <c r="C2658"/>
  <c r="D2658" s="1"/>
  <c r="B2658"/>
  <c r="E2659" l="1"/>
  <c r="A2660"/>
  <c r="D2659"/>
  <c r="B2659"/>
  <c r="C2659"/>
  <c r="E2660" l="1"/>
  <c r="A2661"/>
  <c r="C2660"/>
  <c r="D2660"/>
  <c r="B2660"/>
  <c r="E2661" l="1"/>
  <c r="A2662"/>
  <c r="D2661"/>
  <c r="B2661"/>
  <c r="C2661"/>
  <c r="E2662" l="1"/>
  <c r="A2663"/>
  <c r="C2662"/>
  <c r="D2662"/>
  <c r="B2662"/>
  <c r="E2663" l="1"/>
  <c r="A2664"/>
  <c r="D2663"/>
  <c r="B2663"/>
  <c r="C2663"/>
  <c r="E2664" l="1"/>
  <c r="A2665"/>
  <c r="C2664"/>
  <c r="D2664" s="1"/>
  <c r="B2664"/>
  <c r="E2665" l="1"/>
  <c r="A2666"/>
  <c r="B2665"/>
  <c r="D2665"/>
  <c r="C2665"/>
  <c r="E2666" l="1"/>
  <c r="A2667"/>
  <c r="C2666"/>
  <c r="D2666"/>
  <c r="B2666"/>
  <c r="E2667" l="1"/>
  <c r="A2668"/>
  <c r="B2667"/>
  <c r="D2667" s="1"/>
  <c r="C2667"/>
  <c r="E2668" l="1"/>
  <c r="A2669"/>
  <c r="C2668"/>
  <c r="D2668" s="1"/>
  <c r="B2668"/>
  <c r="E2669" l="1"/>
  <c r="A2670"/>
  <c r="D2669"/>
  <c r="B2669"/>
  <c r="C2669"/>
  <c r="E2670" l="1"/>
  <c r="A2671"/>
  <c r="C2670"/>
  <c r="D2670"/>
  <c r="B2670"/>
  <c r="E2671" l="1"/>
  <c r="A2672"/>
  <c r="D2671"/>
  <c r="B2671"/>
  <c r="C2671"/>
  <c r="E2672" l="1"/>
  <c r="A2673"/>
  <c r="C2672"/>
  <c r="D2672"/>
  <c r="B2672"/>
  <c r="E2673" l="1"/>
  <c r="A2674"/>
  <c r="B2673"/>
  <c r="D2673"/>
  <c r="C2673"/>
  <c r="E2674" l="1"/>
  <c r="A2675"/>
  <c r="C2674"/>
  <c r="D2674" s="1"/>
  <c r="B2674"/>
  <c r="E2675" l="1"/>
  <c r="A2676"/>
  <c r="B2675"/>
  <c r="C2675"/>
  <c r="D2675" s="1"/>
  <c r="E2676" l="1"/>
  <c r="A2677"/>
  <c r="C2676"/>
  <c r="D2676" s="1"/>
  <c r="B2676"/>
  <c r="E2677" l="1"/>
  <c r="A2678"/>
  <c r="D2677"/>
  <c r="B2677"/>
  <c r="C2677"/>
  <c r="E2678" l="1"/>
  <c r="A2679"/>
  <c r="C2678"/>
  <c r="D2678" s="1"/>
  <c r="B2678"/>
  <c r="E2679" l="1"/>
  <c r="A2680"/>
  <c r="D2679"/>
  <c r="B2679"/>
  <c r="C2679"/>
  <c r="E2680" l="1"/>
  <c r="A2681"/>
  <c r="C2680"/>
  <c r="D2680"/>
  <c r="B2680"/>
  <c r="E2681" l="1"/>
  <c r="A2682"/>
  <c r="D2681"/>
  <c r="B2681"/>
  <c r="C2681"/>
  <c r="E2682" l="1"/>
  <c r="A2683"/>
  <c r="C2682"/>
  <c r="D2682" s="1"/>
  <c r="B2682"/>
  <c r="E2683" l="1"/>
  <c r="A2684"/>
  <c r="D2683"/>
  <c r="B2683"/>
  <c r="C2683"/>
  <c r="E2684" l="1"/>
  <c r="A2685"/>
  <c r="C2684"/>
  <c r="D2684"/>
  <c r="B2684"/>
  <c r="E2685" l="1"/>
  <c r="A2686"/>
  <c r="B2685"/>
  <c r="D2685"/>
  <c r="C2685"/>
  <c r="E2686" l="1"/>
  <c r="A2687"/>
  <c r="C2686"/>
  <c r="D2686"/>
  <c r="B2686"/>
  <c r="E2687" l="1"/>
  <c r="A2688"/>
  <c r="B2687"/>
  <c r="D2687" s="1"/>
  <c r="C2687"/>
  <c r="E2688" l="1"/>
  <c r="A2689"/>
  <c r="C2688"/>
  <c r="D2688"/>
  <c r="B2688"/>
  <c r="E2689" l="1"/>
  <c r="A2690"/>
  <c r="B2689"/>
  <c r="D2689" s="1"/>
  <c r="C2689"/>
  <c r="E2690" l="1"/>
  <c r="A2691"/>
  <c r="C2690"/>
  <c r="D2690" s="1"/>
  <c r="B2690"/>
  <c r="E2691" l="1"/>
  <c r="A2692"/>
  <c r="D2691"/>
  <c r="B2691"/>
  <c r="C2691"/>
  <c r="E2692" l="1"/>
  <c r="A2693"/>
  <c r="C2692"/>
  <c r="D2692" s="1"/>
  <c r="B2692"/>
  <c r="E2693" l="1"/>
  <c r="A2694"/>
  <c r="B2693"/>
  <c r="D2693" s="1"/>
  <c r="C2693"/>
  <c r="E2694" l="1"/>
  <c r="A2695"/>
  <c r="C2694"/>
  <c r="D2694" s="1"/>
  <c r="B2694"/>
  <c r="E2695" l="1"/>
  <c r="A2696"/>
  <c r="D2695"/>
  <c r="B2695"/>
  <c r="C2695"/>
  <c r="E2696" l="1"/>
  <c r="A2697"/>
  <c r="C2696"/>
  <c r="D2696"/>
  <c r="B2696"/>
  <c r="E2697" l="1"/>
  <c r="A2698"/>
  <c r="D2697"/>
  <c r="B2697"/>
  <c r="C2697"/>
  <c r="E2698" l="1"/>
  <c r="A2699"/>
  <c r="C2698"/>
  <c r="D2698" s="1"/>
  <c r="B2698"/>
  <c r="E2699" l="1"/>
  <c r="A2700"/>
  <c r="D2699"/>
  <c r="B2699"/>
  <c r="C2699"/>
  <c r="E2700" l="1"/>
  <c r="A2701"/>
  <c r="C2700"/>
  <c r="D2700" s="1"/>
  <c r="B2700"/>
  <c r="E2701" l="1"/>
  <c r="A2702"/>
  <c r="B2701"/>
  <c r="D2701"/>
  <c r="C2701"/>
  <c r="E2702" l="1"/>
  <c r="A2703"/>
  <c r="C2702"/>
  <c r="D2702" s="1"/>
  <c r="B2702"/>
  <c r="E2703" l="1"/>
  <c r="A2704"/>
  <c r="D2703"/>
  <c r="B2703"/>
  <c r="C2703"/>
  <c r="E2704" l="1"/>
  <c r="A2705"/>
  <c r="C2704"/>
  <c r="D2704" s="1"/>
  <c r="B2704"/>
  <c r="E2705" l="1"/>
  <c r="A2706"/>
  <c r="B2705"/>
  <c r="D2705" s="1"/>
  <c r="C2705"/>
  <c r="E2706" l="1"/>
  <c r="A2707"/>
  <c r="C2706"/>
  <c r="D2706" s="1"/>
  <c r="B2706"/>
  <c r="E2707" l="1"/>
  <c r="A2708"/>
  <c r="B2707"/>
  <c r="D2707" s="1"/>
  <c r="C2707"/>
  <c r="E2708" l="1"/>
  <c r="A2709"/>
  <c r="C2708"/>
  <c r="D2708" s="1"/>
  <c r="B2708"/>
  <c r="E2709" l="1"/>
  <c r="A2710"/>
  <c r="B2709"/>
  <c r="D2709" s="1"/>
  <c r="C2709"/>
  <c r="E2710" l="1"/>
  <c r="A2711"/>
  <c r="C2710"/>
  <c r="D2710"/>
  <c r="B2710"/>
  <c r="E2711" l="1"/>
  <c r="A2712"/>
  <c r="D2711"/>
  <c r="B2711"/>
  <c r="C2711"/>
  <c r="E2712" l="1"/>
  <c r="A2713"/>
  <c r="C2712"/>
  <c r="D2712" s="1"/>
  <c r="B2712"/>
  <c r="E2713" l="1"/>
  <c r="A2714"/>
  <c r="D2713"/>
  <c r="B2713"/>
  <c r="C2713"/>
  <c r="E2714" l="1"/>
  <c r="A2715"/>
  <c r="C2714"/>
  <c r="D2714" s="1"/>
  <c r="B2714"/>
  <c r="E2715" l="1"/>
  <c r="A2716"/>
  <c r="D2715"/>
  <c r="B2715"/>
  <c r="C2715"/>
  <c r="E2716" l="1"/>
  <c r="A2717"/>
  <c r="C2716"/>
  <c r="D2716"/>
  <c r="B2716"/>
  <c r="E2717" l="1"/>
  <c r="A2718"/>
  <c r="B2717"/>
  <c r="D2717" s="1"/>
  <c r="C2717"/>
  <c r="E2718" l="1"/>
  <c r="A2719"/>
  <c r="C2718"/>
  <c r="D2718" s="1"/>
  <c r="B2718"/>
  <c r="E2719" l="1"/>
  <c r="A2720"/>
  <c r="D2719"/>
  <c r="B2719"/>
  <c r="C2719"/>
  <c r="E2720" l="1"/>
  <c r="A2721"/>
  <c r="C2720"/>
  <c r="D2720" s="1"/>
  <c r="B2720"/>
  <c r="E2721" l="1"/>
  <c r="A2722"/>
  <c r="D2721"/>
  <c r="B2721"/>
  <c r="C2721"/>
  <c r="E2722" l="1"/>
  <c r="A2723"/>
  <c r="C2722"/>
  <c r="D2722" s="1"/>
  <c r="B2722"/>
  <c r="E2723" l="1"/>
  <c r="A2724"/>
  <c r="D2723"/>
  <c r="B2723"/>
  <c r="C2723"/>
  <c r="E2724" l="1"/>
  <c r="A2725"/>
  <c r="C2724"/>
  <c r="D2724" s="1"/>
  <c r="B2724"/>
  <c r="E2725" l="1"/>
  <c r="A2726"/>
  <c r="B2725"/>
  <c r="D2725" s="1"/>
  <c r="C2725"/>
  <c r="E2726" l="1"/>
  <c r="A2727"/>
  <c r="C2726"/>
  <c r="D2726" s="1"/>
  <c r="B2726"/>
  <c r="E2727" l="1"/>
  <c r="A2728"/>
  <c r="D2727"/>
  <c r="B2727"/>
  <c r="C2727"/>
  <c r="E2728" l="1"/>
  <c r="A2729"/>
  <c r="C2728"/>
  <c r="D2728"/>
  <c r="B2728"/>
  <c r="E2729" l="1"/>
  <c r="A2730"/>
  <c r="B2729"/>
  <c r="D2729" s="1"/>
  <c r="C2729"/>
  <c r="E2730" l="1"/>
  <c r="A2731"/>
  <c r="C2730"/>
  <c r="D2730" s="1"/>
  <c r="B2730"/>
  <c r="E2731" l="1"/>
  <c r="A2732"/>
  <c r="D2731"/>
  <c r="B2731"/>
  <c r="C2731"/>
  <c r="E2732" l="1"/>
  <c r="A2733"/>
  <c r="C2732"/>
  <c r="D2732" s="1"/>
  <c r="B2732"/>
  <c r="E2733" l="1"/>
  <c r="A2734"/>
  <c r="B2733"/>
  <c r="D2733"/>
  <c r="C2733"/>
  <c r="E2734" l="1"/>
  <c r="A2735"/>
  <c r="C2734"/>
  <c r="D2734" s="1"/>
  <c r="B2734"/>
  <c r="E2735" l="1"/>
  <c r="A2736"/>
  <c r="D2735"/>
  <c r="B2735"/>
  <c r="C2735"/>
  <c r="E2736" l="1"/>
  <c r="A2737"/>
  <c r="C2736"/>
  <c r="D2736"/>
  <c r="B2736"/>
  <c r="E2737" l="1"/>
  <c r="A2738"/>
  <c r="D2737"/>
  <c r="B2737"/>
  <c r="C2737"/>
  <c r="E2738" l="1"/>
  <c r="A2739"/>
  <c r="C2738"/>
  <c r="D2738" s="1"/>
  <c r="B2738"/>
  <c r="E2739" l="1"/>
  <c r="A2740"/>
  <c r="B2739"/>
  <c r="D2739"/>
  <c r="C2739"/>
  <c r="E2740" l="1"/>
  <c r="A2741"/>
  <c r="C2740"/>
  <c r="D2740" s="1"/>
  <c r="B2740"/>
  <c r="E2741" l="1"/>
  <c r="A2742"/>
  <c r="B2741"/>
  <c r="D2741" s="1"/>
  <c r="C2741"/>
  <c r="E2742" l="1"/>
  <c r="A2743"/>
  <c r="C2742"/>
  <c r="D2742" s="1"/>
  <c r="B2742"/>
  <c r="E2743" l="1"/>
  <c r="A2744"/>
  <c r="D2743"/>
  <c r="B2743"/>
  <c r="C2743"/>
  <c r="E2744" l="1"/>
  <c r="A2745"/>
  <c r="C2744"/>
  <c r="D2744"/>
  <c r="B2744"/>
  <c r="E2745" l="1"/>
  <c r="A2746"/>
  <c r="D2745"/>
  <c r="B2745"/>
  <c r="C2745"/>
  <c r="E2746" l="1"/>
  <c r="A2747"/>
  <c r="C2746"/>
  <c r="D2746" s="1"/>
  <c r="B2746"/>
  <c r="E2747" l="1"/>
  <c r="A2748"/>
  <c r="D2747"/>
  <c r="B2747"/>
  <c r="C2747"/>
  <c r="E2748" l="1"/>
  <c r="A2749"/>
  <c r="C2748"/>
  <c r="D2748" s="1"/>
  <c r="B2748"/>
  <c r="E2749" l="1"/>
  <c r="A2750"/>
  <c r="B2749"/>
  <c r="D2749" s="1"/>
  <c r="C2749"/>
  <c r="E2750" l="1"/>
  <c r="A2751"/>
  <c r="C2750"/>
  <c r="D2750" s="1"/>
  <c r="B2750"/>
  <c r="E2751" l="1"/>
  <c r="A2752"/>
  <c r="D2751"/>
  <c r="B2751"/>
  <c r="C2751"/>
  <c r="E2752" l="1"/>
  <c r="A2753"/>
  <c r="C2752"/>
  <c r="D2752" s="1"/>
  <c r="B2752"/>
  <c r="E2753" l="1"/>
  <c r="A2754"/>
  <c r="B2753"/>
  <c r="D2753" s="1"/>
  <c r="C2753"/>
  <c r="E2754" l="1"/>
  <c r="A2755"/>
  <c r="C2754"/>
  <c r="D2754" s="1"/>
  <c r="B2754"/>
  <c r="E2755" l="1"/>
  <c r="A2756"/>
  <c r="D2755"/>
  <c r="B2755"/>
  <c r="C2755"/>
  <c r="E2756" l="1"/>
  <c r="A2757"/>
  <c r="C2756"/>
  <c r="D2756" s="1"/>
  <c r="B2756"/>
  <c r="E2757" l="1"/>
  <c r="A2758"/>
  <c r="B2757"/>
  <c r="D2757" s="1"/>
  <c r="C2757"/>
  <c r="E2758" l="1"/>
  <c r="A2759"/>
  <c r="C2758"/>
  <c r="D2758"/>
  <c r="B2758"/>
  <c r="E2759" l="1"/>
  <c r="A2760"/>
  <c r="D2759"/>
  <c r="B2759"/>
  <c r="C2759"/>
  <c r="E2760" l="1"/>
  <c r="A2761"/>
  <c r="C2760"/>
  <c r="D2760"/>
  <c r="B2760"/>
  <c r="E2761" l="1"/>
  <c r="A2762"/>
  <c r="D2761"/>
  <c r="B2761"/>
  <c r="C2761"/>
  <c r="E2762" l="1"/>
  <c r="A2763"/>
  <c r="C2762"/>
  <c r="D2762" s="1"/>
  <c r="B2762"/>
  <c r="E2763" l="1"/>
  <c r="A2764"/>
  <c r="D2763"/>
  <c r="B2763"/>
  <c r="C2763"/>
  <c r="E2764" l="1"/>
  <c r="A2765"/>
  <c r="C2764"/>
  <c r="D2764" s="1"/>
  <c r="B2764"/>
  <c r="E2765" l="1"/>
  <c r="A2766"/>
  <c r="B2765"/>
  <c r="D2765"/>
  <c r="C2765"/>
  <c r="E2766" l="1"/>
  <c r="A2767"/>
  <c r="C2766"/>
  <c r="D2766" s="1"/>
  <c r="B2766"/>
  <c r="E2767" l="1"/>
  <c r="A2768"/>
  <c r="B2767"/>
  <c r="D2767" s="1"/>
  <c r="C2767"/>
  <c r="E2768" l="1"/>
  <c r="A2769"/>
  <c r="C2768"/>
  <c r="D2768" s="1"/>
  <c r="B2768"/>
  <c r="E2769" l="1"/>
  <c r="A2770"/>
  <c r="D2769"/>
  <c r="B2769"/>
  <c r="C2769"/>
  <c r="E2770" l="1"/>
  <c r="A2771"/>
  <c r="C2770"/>
  <c r="D2770" s="1"/>
  <c r="B2770"/>
  <c r="E2771" l="1"/>
  <c r="A2772"/>
  <c r="B2771"/>
  <c r="D2771" s="1"/>
  <c r="C2771"/>
  <c r="E2772" l="1"/>
  <c r="A2773"/>
  <c r="C2772"/>
  <c r="D2772"/>
  <c r="B2772"/>
  <c r="E2773" l="1"/>
  <c r="A2774"/>
  <c r="B2773"/>
  <c r="D2773" s="1"/>
  <c r="C2773"/>
  <c r="E2774" l="1"/>
  <c r="A2775"/>
  <c r="C2774"/>
  <c r="D2774" s="1"/>
  <c r="B2774"/>
  <c r="E2775" l="1"/>
  <c r="A2776"/>
  <c r="D2775"/>
  <c r="B2775"/>
  <c r="C2775"/>
  <c r="E2776" l="1"/>
  <c r="A2777"/>
  <c r="C2776"/>
  <c r="D2776"/>
  <c r="B2776"/>
  <c r="E2777" l="1"/>
  <c r="A2778"/>
  <c r="D2777"/>
  <c r="B2777"/>
  <c r="C2777"/>
  <c r="E2778" l="1"/>
  <c r="A2779"/>
  <c r="C2778"/>
  <c r="D2778" s="1"/>
  <c r="B2778"/>
  <c r="E2779" l="1"/>
  <c r="A2780"/>
  <c r="D2779"/>
  <c r="B2779"/>
  <c r="C2779"/>
  <c r="E2780" l="1"/>
  <c r="A2781"/>
  <c r="C2780"/>
  <c r="D2780"/>
  <c r="B2780"/>
  <c r="E2781" l="1"/>
  <c r="A2782"/>
  <c r="B2781"/>
  <c r="D2781"/>
  <c r="C2781"/>
  <c r="E2782" l="1"/>
  <c r="A2783"/>
  <c r="C2782"/>
  <c r="D2782"/>
  <c r="B2782"/>
  <c r="E2783" l="1"/>
  <c r="A2784"/>
  <c r="D2783"/>
  <c r="B2783"/>
  <c r="C2783"/>
  <c r="E2784" l="1"/>
  <c r="A2785"/>
  <c r="C2784"/>
  <c r="D2784" s="1"/>
  <c r="B2784"/>
  <c r="E2785" l="1"/>
  <c r="A2786"/>
  <c r="D2785"/>
  <c r="B2785"/>
  <c r="C2785"/>
  <c r="E2786" l="1"/>
  <c r="A2787"/>
  <c r="C2786"/>
  <c r="D2786" s="1"/>
  <c r="B2786"/>
  <c r="E2787" l="1"/>
  <c r="A2788"/>
  <c r="D2787"/>
  <c r="B2787"/>
  <c r="C2787"/>
  <c r="E2788" l="1"/>
  <c r="A2789"/>
  <c r="C2788"/>
  <c r="D2788" s="1"/>
  <c r="B2788"/>
  <c r="E2789" l="1"/>
  <c r="A2790"/>
  <c r="B2789"/>
  <c r="D2789"/>
  <c r="C2789"/>
  <c r="E2790" l="1"/>
  <c r="A2791"/>
  <c r="C2790"/>
  <c r="D2790" s="1"/>
  <c r="B2790"/>
  <c r="E2791" l="1"/>
  <c r="A2792"/>
  <c r="D2791"/>
  <c r="B2791"/>
  <c r="C2791"/>
  <c r="E2792" l="1"/>
  <c r="A2793"/>
  <c r="C2792"/>
  <c r="D2792"/>
  <c r="B2792"/>
  <c r="E2793" l="1"/>
  <c r="A2794"/>
  <c r="D2793"/>
  <c r="B2793"/>
  <c r="C2793"/>
  <c r="E2794" l="1"/>
  <c r="A2795"/>
  <c r="C2794"/>
  <c r="D2794" s="1"/>
  <c r="B2794"/>
  <c r="E2795" l="1"/>
  <c r="A2796"/>
  <c r="D2795"/>
  <c r="B2795"/>
  <c r="C2795"/>
  <c r="E2796" l="1"/>
  <c r="A2797"/>
  <c r="C2796"/>
  <c r="D2796"/>
  <c r="B2796"/>
  <c r="E2797" l="1"/>
  <c r="A2798"/>
  <c r="B2797"/>
  <c r="D2797"/>
  <c r="C2797"/>
  <c r="E2798" l="1"/>
  <c r="A2799"/>
  <c r="C2798"/>
  <c r="D2798" s="1"/>
  <c r="B2798"/>
  <c r="E2799" l="1"/>
  <c r="A2800"/>
  <c r="D2799"/>
  <c r="B2799"/>
  <c r="C2799"/>
  <c r="E2800" l="1"/>
  <c r="A2801"/>
  <c r="C2800"/>
  <c r="D2800" s="1"/>
  <c r="B2800"/>
  <c r="E2801" l="1"/>
  <c r="A2802"/>
  <c r="D2801"/>
  <c r="B2801"/>
  <c r="C2801"/>
  <c r="E2802" l="1"/>
  <c r="A2803"/>
  <c r="C2802"/>
  <c r="D2802" s="1"/>
  <c r="B2802"/>
  <c r="E2803" l="1"/>
  <c r="A2804"/>
  <c r="B2803"/>
  <c r="D2803"/>
  <c r="C2803"/>
  <c r="E2804" l="1"/>
  <c r="A2805"/>
  <c r="C2804"/>
  <c r="D2804" s="1"/>
  <c r="B2804"/>
  <c r="E2805" l="1"/>
  <c r="A2806"/>
  <c r="B2805"/>
  <c r="C2805"/>
  <c r="D2805" s="1"/>
  <c r="E2806" l="1"/>
  <c r="A2807"/>
  <c r="C2806"/>
  <c r="D2806" s="1"/>
  <c r="B2806"/>
  <c r="E2807" l="1"/>
  <c r="A2808"/>
  <c r="D2807"/>
  <c r="B2807"/>
  <c r="C2807"/>
  <c r="E2808" l="1"/>
  <c r="A2809"/>
  <c r="C2808"/>
  <c r="D2808"/>
  <c r="B2808"/>
  <c r="E2809" l="1"/>
  <c r="A2810"/>
  <c r="D2809"/>
  <c r="B2809"/>
  <c r="C2809"/>
  <c r="E2810" l="1"/>
  <c r="A2811"/>
  <c r="C2810"/>
  <c r="D2810" s="1"/>
  <c r="B2810"/>
  <c r="E2811" l="1"/>
  <c r="A2812"/>
  <c r="D2811"/>
  <c r="B2811"/>
  <c r="C2811"/>
  <c r="E2812" l="1"/>
  <c r="A2813"/>
  <c r="C2812"/>
  <c r="D2812" s="1"/>
  <c r="B2812"/>
  <c r="E2813" l="1"/>
  <c r="A2814"/>
  <c r="B2813"/>
  <c r="D2813" s="1"/>
  <c r="C2813"/>
  <c r="E2814" l="1"/>
  <c r="A2815"/>
  <c r="C2814"/>
  <c r="D2814" s="1"/>
  <c r="B2814"/>
  <c r="E2815" l="1"/>
  <c r="A2816"/>
  <c r="D2815"/>
  <c r="B2815"/>
  <c r="C2815"/>
  <c r="E2816" l="1"/>
  <c r="A2817"/>
  <c r="C2816"/>
  <c r="D2816" s="1"/>
  <c r="B2816"/>
  <c r="E2817" l="1"/>
  <c r="A2818"/>
  <c r="D2817"/>
  <c r="B2817"/>
  <c r="C2817"/>
  <c r="E2818" l="1"/>
  <c r="A2819"/>
  <c r="C2818"/>
  <c r="D2818" s="1"/>
  <c r="B2818"/>
  <c r="E2819" l="1"/>
  <c r="A2820"/>
  <c r="D2819"/>
  <c r="B2819"/>
  <c r="C2819"/>
  <c r="E2820" l="1"/>
  <c r="A2821"/>
  <c r="C2820"/>
  <c r="D2820"/>
  <c r="B2820"/>
  <c r="E2821" l="1"/>
  <c r="A2822"/>
  <c r="B2821"/>
  <c r="D2821"/>
  <c r="C2821"/>
  <c r="E2822" l="1"/>
  <c r="A2823"/>
  <c r="C2822"/>
  <c r="D2822" s="1"/>
  <c r="B2822"/>
  <c r="E2823" l="1"/>
  <c r="A2824"/>
  <c r="D2823"/>
  <c r="B2823"/>
  <c r="C2823"/>
  <c r="E2824" l="1"/>
  <c r="A2825"/>
  <c r="C2824"/>
  <c r="D2824" s="1"/>
  <c r="B2824"/>
  <c r="E2825" l="1"/>
  <c r="A2826"/>
  <c r="D2825"/>
  <c r="B2825"/>
  <c r="C2825"/>
  <c r="E2826" l="1"/>
  <c r="A2827"/>
  <c r="C2826"/>
  <c r="D2826" s="1"/>
  <c r="B2826"/>
  <c r="E2827" l="1"/>
  <c r="A2828"/>
  <c r="D2827"/>
  <c r="B2827"/>
  <c r="C2827"/>
  <c r="E2828" l="1"/>
  <c r="A2829"/>
  <c r="C2828"/>
  <c r="D2828" s="1"/>
  <c r="B2828"/>
  <c r="E2829" l="1"/>
  <c r="A2830"/>
  <c r="B2829"/>
  <c r="D2829"/>
  <c r="C2829"/>
  <c r="E2830" l="1"/>
  <c r="A2831"/>
  <c r="C2830"/>
  <c r="D2830"/>
  <c r="B2830"/>
  <c r="E2831" l="1"/>
  <c r="A2832"/>
  <c r="D2831"/>
  <c r="B2831"/>
  <c r="C2831"/>
  <c r="E2832" l="1"/>
  <c r="A2833"/>
  <c r="C2832"/>
  <c r="D2832" s="1"/>
  <c r="B2832"/>
  <c r="E2833" l="1"/>
  <c r="A2834"/>
  <c r="D2833"/>
  <c r="B2833"/>
  <c r="C2833"/>
  <c r="E2834" l="1"/>
  <c r="A2835"/>
  <c r="C2834"/>
  <c r="D2834" s="1"/>
  <c r="B2834"/>
  <c r="E2835" l="1"/>
  <c r="A2836"/>
  <c r="B2835"/>
  <c r="D2835" s="1"/>
  <c r="C2835"/>
  <c r="E2836" l="1"/>
  <c r="A2837"/>
  <c r="C2836"/>
  <c r="D2836" s="1"/>
  <c r="B2836"/>
  <c r="E2837" l="1"/>
  <c r="A2838"/>
  <c r="B2837"/>
  <c r="D2837" s="1"/>
  <c r="C2837"/>
  <c r="E2838" l="1"/>
  <c r="A2839"/>
  <c r="C2838"/>
  <c r="D2838" s="1"/>
  <c r="B2838"/>
  <c r="E2839" l="1"/>
  <c r="A2840"/>
  <c r="B2839"/>
  <c r="D2839" s="1"/>
  <c r="C2839"/>
  <c r="E2840" l="1"/>
  <c r="A2841"/>
  <c r="C2840"/>
  <c r="D2840"/>
  <c r="B2840"/>
  <c r="E2841" l="1"/>
  <c r="A2842"/>
  <c r="D2841"/>
  <c r="B2841"/>
  <c r="C2841"/>
  <c r="E2842" l="1"/>
  <c r="A2843"/>
  <c r="C2842"/>
  <c r="D2842" s="1"/>
  <c r="B2842"/>
  <c r="E2843" l="1"/>
  <c r="A2844"/>
  <c r="D2843"/>
  <c r="B2843"/>
  <c r="C2843"/>
  <c r="E2844" l="1"/>
  <c r="A2845"/>
  <c r="C2844"/>
  <c r="D2844"/>
  <c r="B2844"/>
  <c r="E2845" l="1"/>
  <c r="A2846"/>
  <c r="B2845"/>
  <c r="D2845" s="1"/>
  <c r="C2845"/>
  <c r="E2846" l="1"/>
  <c r="A2847"/>
  <c r="C2846"/>
  <c r="D2846" s="1"/>
  <c r="B2846"/>
  <c r="E2847" l="1"/>
  <c r="A2848"/>
  <c r="D2847"/>
  <c r="B2847"/>
  <c r="C2847"/>
  <c r="E2848" l="1"/>
  <c r="A2849"/>
  <c r="C2848"/>
  <c r="D2848" s="1"/>
  <c r="B2848"/>
  <c r="E2849" l="1"/>
  <c r="A2850"/>
  <c r="D2849"/>
  <c r="B2849"/>
  <c r="C2849"/>
  <c r="E2850" l="1"/>
  <c r="A2851"/>
  <c r="C2850"/>
  <c r="D2850" s="1"/>
  <c r="B2850"/>
  <c r="E2851" l="1"/>
  <c r="A2852"/>
  <c r="D2851"/>
  <c r="B2851"/>
  <c r="C2851"/>
  <c r="E2852" l="1"/>
  <c r="A2853"/>
  <c r="C2852"/>
  <c r="D2852"/>
  <c r="B2852"/>
  <c r="E2853" l="1"/>
  <c r="A2854"/>
  <c r="B2853"/>
  <c r="D2853"/>
  <c r="C2853"/>
  <c r="E2854" l="1"/>
  <c r="A2855"/>
  <c r="C2854"/>
  <c r="D2854" s="1"/>
  <c r="B2854"/>
  <c r="E2855" l="1"/>
  <c r="A2856"/>
  <c r="D2855"/>
  <c r="B2855"/>
  <c r="C2855"/>
  <c r="E2856" l="1"/>
  <c r="A2857"/>
  <c r="C2856"/>
  <c r="D2856" s="1"/>
  <c r="B2856"/>
  <c r="E2857" l="1"/>
  <c r="A2858"/>
  <c r="D2857"/>
  <c r="B2857"/>
  <c r="C2857"/>
  <c r="E2858" l="1"/>
  <c r="A2859"/>
  <c r="C2858"/>
  <c r="D2858" s="1"/>
  <c r="B2858"/>
  <c r="E2859" l="1"/>
  <c r="A2860"/>
  <c r="D2859"/>
  <c r="B2859"/>
  <c r="C2859"/>
  <c r="E2860" l="1"/>
  <c r="A2861"/>
  <c r="C2860"/>
  <c r="D2860" s="1"/>
  <c r="B2860"/>
  <c r="E2861" l="1"/>
  <c r="A2862"/>
  <c r="B2861"/>
  <c r="D2861"/>
  <c r="C2861"/>
  <c r="E2862" l="1"/>
  <c r="A2863"/>
  <c r="C2862"/>
  <c r="D2862" s="1"/>
  <c r="B2862"/>
  <c r="E2863" l="1"/>
  <c r="A2864"/>
  <c r="D2863"/>
  <c r="B2863"/>
  <c r="C2863"/>
  <c r="E2864" l="1"/>
  <c r="A2865"/>
  <c r="C2864"/>
  <c r="D2864" s="1"/>
  <c r="B2864"/>
  <c r="E2865" l="1"/>
  <c r="A2866"/>
  <c r="B2865"/>
  <c r="D2865" s="1"/>
  <c r="C2865"/>
  <c r="E2866" l="1"/>
  <c r="A2867"/>
  <c r="C2866"/>
  <c r="D2866" s="1"/>
  <c r="B2866"/>
  <c r="E2867" l="1"/>
  <c r="A2868"/>
  <c r="B2867"/>
  <c r="D2867" s="1"/>
  <c r="C2867"/>
  <c r="E2868" l="1"/>
  <c r="A2869"/>
  <c r="C2868"/>
  <c r="D2868" s="1"/>
  <c r="B2868"/>
  <c r="E2869" l="1"/>
  <c r="A2870"/>
  <c r="B2869"/>
  <c r="D2869"/>
  <c r="C2869"/>
  <c r="E2870" l="1"/>
  <c r="A2871"/>
  <c r="C2870"/>
  <c r="D2870"/>
  <c r="B2870"/>
  <c r="E2871" l="1"/>
  <c r="A2872"/>
  <c r="D2871"/>
  <c r="B2871"/>
  <c r="C2871"/>
  <c r="E2872" l="1"/>
  <c r="A2873"/>
  <c r="C2872"/>
  <c r="D2872"/>
  <c r="B2872"/>
  <c r="E2873" l="1"/>
  <c r="A2874"/>
  <c r="D2873"/>
  <c r="B2873"/>
  <c r="C2873"/>
  <c r="E2874" l="1"/>
  <c r="A2875"/>
  <c r="C2874"/>
  <c r="D2874" s="1"/>
  <c r="B2874"/>
  <c r="E2875" l="1"/>
  <c r="A2876"/>
  <c r="D2875"/>
  <c r="B2875"/>
  <c r="C2875"/>
  <c r="E2876" l="1"/>
  <c r="A2877"/>
  <c r="C2876"/>
  <c r="D2876" s="1"/>
  <c r="B2876"/>
  <c r="E2877" l="1"/>
  <c r="A2878"/>
  <c r="B2877"/>
  <c r="D2877" s="1"/>
  <c r="C2877"/>
  <c r="E2878" l="1"/>
  <c r="A2879"/>
  <c r="C2878"/>
  <c r="D2878" s="1"/>
  <c r="B2878"/>
  <c r="E2879" l="1"/>
  <c r="A2880"/>
  <c r="D2879"/>
  <c r="B2879"/>
  <c r="C2879"/>
  <c r="E2880" l="1"/>
  <c r="A2881"/>
  <c r="C2880"/>
  <c r="D2880" s="1"/>
  <c r="B2880"/>
  <c r="E2881" l="1"/>
  <c r="A2882"/>
  <c r="D2881"/>
  <c r="B2881"/>
  <c r="C2881"/>
  <c r="E2882" l="1"/>
  <c r="A2883"/>
  <c r="C2882"/>
  <c r="D2882" s="1"/>
  <c r="B2882"/>
  <c r="E2883" l="1"/>
  <c r="A2884"/>
  <c r="D2883"/>
  <c r="B2883"/>
  <c r="C2883"/>
  <c r="E2884" l="1"/>
  <c r="A2885"/>
  <c r="C2884"/>
  <c r="D2884"/>
  <c r="B2884"/>
  <c r="E2885" l="1"/>
  <c r="A2886"/>
  <c r="B2885"/>
  <c r="D2885"/>
  <c r="C2885"/>
  <c r="E2886" l="1"/>
  <c r="A2887"/>
  <c r="C2886"/>
  <c r="D2886" s="1"/>
  <c r="B2886"/>
  <c r="E2887" l="1"/>
  <c r="A2888"/>
  <c r="D2887"/>
  <c r="B2887"/>
  <c r="C2887"/>
  <c r="E2888" l="1"/>
  <c r="A2889"/>
  <c r="C2888"/>
  <c r="D2888" s="1"/>
  <c r="B2888"/>
  <c r="E2889" l="1"/>
  <c r="A2890"/>
  <c r="D2889"/>
  <c r="B2889"/>
  <c r="C2889"/>
  <c r="E2890" l="1"/>
  <c r="A2891"/>
  <c r="C2890"/>
  <c r="D2890" s="1"/>
  <c r="B2890"/>
  <c r="E2891" l="1"/>
  <c r="A2892"/>
  <c r="D2891"/>
  <c r="B2891"/>
  <c r="C2891"/>
  <c r="E2892" l="1"/>
  <c r="A2893"/>
  <c r="C2892"/>
  <c r="D2892" s="1"/>
  <c r="B2892"/>
  <c r="E2893" l="1"/>
  <c r="A2894"/>
  <c r="B2893"/>
  <c r="D2893"/>
  <c r="C2893"/>
  <c r="E2894" l="1"/>
  <c r="A2895"/>
  <c r="C2894"/>
  <c r="D2894"/>
  <c r="B2894"/>
  <c r="E2895" l="1"/>
  <c r="A2896"/>
  <c r="D2895"/>
  <c r="B2895"/>
  <c r="C2895"/>
  <c r="E2896" l="1"/>
  <c r="A2897"/>
  <c r="C2896"/>
  <c r="D2896" s="1"/>
  <c r="B2896"/>
  <c r="E2897" l="1"/>
  <c r="A2898"/>
  <c r="D2897"/>
  <c r="B2897"/>
  <c r="C2897"/>
  <c r="E2898" l="1"/>
  <c r="A2899"/>
  <c r="C2898"/>
  <c r="D2898" s="1"/>
  <c r="B2898"/>
  <c r="E2899" l="1"/>
  <c r="A2900"/>
  <c r="B2899"/>
  <c r="D2899"/>
  <c r="C2899"/>
  <c r="E2900" l="1"/>
  <c r="A2901"/>
  <c r="C2900"/>
  <c r="D2900" s="1"/>
  <c r="B2900"/>
  <c r="E2901" l="1"/>
  <c r="A2902"/>
  <c r="B2901"/>
  <c r="D2901" s="1"/>
  <c r="C2901"/>
  <c r="E2902" l="1"/>
  <c r="A2903"/>
  <c r="C2902"/>
  <c r="D2902" s="1"/>
  <c r="B2902"/>
  <c r="E2903" l="1"/>
  <c r="A2904"/>
  <c r="D2903"/>
  <c r="B2903"/>
  <c r="C2903"/>
  <c r="E2904" l="1"/>
  <c r="A2905"/>
  <c r="C2904"/>
  <c r="D2904"/>
  <c r="B2904"/>
  <c r="E2905" l="1"/>
  <c r="A2906"/>
  <c r="D2905"/>
  <c r="B2905"/>
  <c r="C2905"/>
  <c r="E2906" l="1"/>
  <c r="A2907"/>
  <c r="C2906"/>
  <c r="D2906" s="1"/>
  <c r="B2906"/>
  <c r="E2907" l="1"/>
  <c r="A2908"/>
  <c r="D2907"/>
  <c r="B2907"/>
  <c r="C2907"/>
  <c r="E2908" l="1"/>
  <c r="A2909"/>
  <c r="C2908"/>
  <c r="D2908" s="1"/>
  <c r="B2908"/>
  <c r="E2909" l="1"/>
  <c r="A2910"/>
  <c r="B2909"/>
  <c r="D2909" s="1"/>
  <c r="C2909"/>
  <c r="E2910" l="1"/>
  <c r="A2911"/>
  <c r="C2910"/>
  <c r="D2910"/>
  <c r="B2910"/>
  <c r="E2911" l="1"/>
  <c r="A2912"/>
  <c r="B2911"/>
  <c r="D2911" s="1"/>
  <c r="C2911"/>
  <c r="E2912" l="1"/>
  <c r="A2913"/>
  <c r="C2912"/>
  <c r="D2912" s="1"/>
  <c r="B2912"/>
  <c r="E2913" l="1"/>
  <c r="A2914"/>
  <c r="D2913"/>
  <c r="B2913"/>
  <c r="C2913"/>
  <c r="E2914" l="1"/>
  <c r="A2915"/>
  <c r="C2914"/>
  <c r="D2914" s="1"/>
  <c r="B2914"/>
  <c r="E2915" l="1"/>
  <c r="A2916"/>
  <c r="D2915"/>
  <c r="B2915"/>
  <c r="C2915"/>
  <c r="E2916" l="1"/>
  <c r="A2917"/>
  <c r="C2916"/>
  <c r="D2916" s="1"/>
  <c r="B2916"/>
  <c r="E2917" l="1"/>
  <c r="A2918"/>
  <c r="B2917"/>
  <c r="D2917" s="1"/>
  <c r="C2917"/>
  <c r="E2918" l="1"/>
  <c r="A2919"/>
  <c r="C2918"/>
  <c r="D2918" s="1"/>
  <c r="B2918"/>
  <c r="E2919" l="1"/>
  <c r="A2920"/>
  <c r="D2919"/>
  <c r="B2919"/>
  <c r="C2919"/>
  <c r="E2920" l="1"/>
  <c r="A2921"/>
  <c r="C2920"/>
  <c r="D2920"/>
  <c r="B2920"/>
  <c r="E2921" l="1"/>
  <c r="A2922"/>
  <c r="D2921"/>
  <c r="B2921"/>
  <c r="C2921"/>
  <c r="E2922" l="1"/>
  <c r="A2923"/>
  <c r="C2922"/>
  <c r="D2922" s="1"/>
  <c r="B2922"/>
  <c r="E2923" l="1"/>
  <c r="A2924"/>
  <c r="D2923"/>
  <c r="B2923"/>
  <c r="C2923"/>
  <c r="E2924" l="1"/>
  <c r="A2925"/>
  <c r="C2924"/>
  <c r="D2924" s="1"/>
  <c r="B2924"/>
  <c r="E2925" l="1"/>
  <c r="A2926"/>
  <c r="B2925"/>
  <c r="C2925"/>
  <c r="D2925" s="1"/>
  <c r="E2926" l="1"/>
  <c r="A2927"/>
  <c r="C2926"/>
  <c r="D2926" s="1"/>
  <c r="B2926"/>
  <c r="E2927" l="1"/>
  <c r="A2928"/>
  <c r="D2927"/>
  <c r="B2927"/>
  <c r="C2927"/>
  <c r="E2928" l="1"/>
  <c r="A2929"/>
  <c r="C2928"/>
  <c r="D2928"/>
  <c r="B2928"/>
  <c r="E2929" l="1"/>
  <c r="A2930"/>
  <c r="B2929"/>
  <c r="C2929"/>
  <c r="D2929" s="1"/>
  <c r="E2930" l="1"/>
  <c r="A2931"/>
  <c r="C2930"/>
  <c r="D2930" s="1"/>
  <c r="B2930"/>
  <c r="E2931" l="1"/>
  <c r="A2932"/>
  <c r="B2931"/>
  <c r="D2931" s="1"/>
  <c r="C2931"/>
  <c r="E2932" l="1"/>
  <c r="A2933"/>
  <c r="C2932"/>
  <c r="D2932" s="1"/>
  <c r="B2932"/>
  <c r="E2933" l="1"/>
  <c r="A2934"/>
  <c r="B2933"/>
  <c r="D2933"/>
  <c r="C2933"/>
  <c r="E2934" l="1"/>
  <c r="A2935"/>
  <c r="C2934"/>
  <c r="D2934" s="1"/>
  <c r="B2934"/>
  <c r="E2935" l="1"/>
  <c r="A2936"/>
  <c r="B2935"/>
  <c r="D2935" s="1"/>
  <c r="C2935"/>
  <c r="E2936" l="1"/>
  <c r="A2937"/>
  <c r="C2936"/>
  <c r="D2936"/>
  <c r="B2936"/>
  <c r="E2937" l="1"/>
  <c r="A2938"/>
  <c r="D2937"/>
  <c r="B2937"/>
  <c r="C2937"/>
  <c r="E2938" l="1"/>
  <c r="A2939"/>
  <c r="C2938"/>
  <c r="D2938" s="1"/>
  <c r="B2938"/>
  <c r="E2939" l="1"/>
  <c r="A2940"/>
  <c r="D2939"/>
  <c r="B2939"/>
  <c r="C2939"/>
  <c r="E2940" l="1"/>
  <c r="A2941"/>
  <c r="C2940"/>
  <c r="D2940"/>
  <c r="B2940"/>
  <c r="E2941" l="1"/>
  <c r="A2942"/>
  <c r="B2941"/>
  <c r="D2941" s="1"/>
  <c r="C2941"/>
  <c r="E2942" l="1"/>
  <c r="A2943"/>
  <c r="C2942"/>
  <c r="D2942"/>
  <c r="B2942"/>
  <c r="E2943" l="1"/>
  <c r="A2944"/>
  <c r="D2943"/>
  <c r="B2943"/>
  <c r="C2943"/>
  <c r="E2944" l="1"/>
  <c r="A2945"/>
  <c r="C2944"/>
  <c r="D2944" s="1"/>
  <c r="B2944"/>
  <c r="E2945" l="1"/>
  <c r="A2946"/>
  <c r="D2945"/>
  <c r="B2945"/>
  <c r="C2945"/>
  <c r="E2946" l="1"/>
  <c r="A2947"/>
  <c r="C2946"/>
  <c r="D2946" s="1"/>
  <c r="B2946"/>
  <c r="E2947" l="1"/>
  <c r="A2948"/>
  <c r="D2947"/>
  <c r="B2947"/>
  <c r="C2947"/>
  <c r="E2948" l="1"/>
  <c r="A2949"/>
  <c r="C2948"/>
  <c r="D2948" s="1"/>
  <c r="B2948"/>
  <c r="E2949" l="1"/>
  <c r="A2950"/>
  <c r="B2949"/>
  <c r="D2949" s="1"/>
  <c r="C2949"/>
  <c r="E2950" l="1"/>
  <c r="A2951"/>
  <c r="C2950"/>
  <c r="D2950" s="1"/>
  <c r="B2950"/>
  <c r="E2951" l="1"/>
  <c r="A2952"/>
  <c r="B2951"/>
  <c r="D2951" s="1"/>
  <c r="C2951"/>
  <c r="E2952" l="1"/>
  <c r="A2953"/>
  <c r="C2952"/>
  <c r="D2952" s="1"/>
  <c r="B2952"/>
  <c r="E2953" l="1"/>
  <c r="A2954"/>
  <c r="D2953"/>
  <c r="B2953"/>
  <c r="C2953"/>
  <c r="E2954" l="1"/>
  <c r="A2955"/>
  <c r="C2954"/>
  <c r="D2954" s="1"/>
  <c r="B2954"/>
  <c r="E2955" l="1"/>
  <c r="A2956"/>
  <c r="D2955"/>
  <c r="B2955"/>
  <c r="C2955"/>
  <c r="E2956" l="1"/>
  <c r="A2957"/>
  <c r="C2956"/>
  <c r="D2956" s="1"/>
  <c r="B2956"/>
  <c r="E2957" l="1"/>
  <c r="A2958"/>
  <c r="B2957"/>
  <c r="D2957" s="1"/>
  <c r="C2957"/>
  <c r="E2958" l="1"/>
  <c r="A2959"/>
  <c r="C2958"/>
  <c r="D2958"/>
  <c r="B2958"/>
  <c r="E2959" l="1"/>
  <c r="A2960"/>
  <c r="D2959"/>
  <c r="B2959"/>
  <c r="C2959"/>
  <c r="E2960" l="1"/>
  <c r="A2961"/>
  <c r="C2960"/>
  <c r="D2960" s="1"/>
  <c r="B2960"/>
  <c r="E2961" l="1"/>
  <c r="A2962"/>
  <c r="D2961"/>
  <c r="B2961"/>
  <c r="C2961"/>
  <c r="E2962" l="1"/>
  <c r="A2963"/>
  <c r="C2962"/>
  <c r="D2962" s="1"/>
  <c r="B2962"/>
  <c r="E2963" l="1"/>
  <c r="A2964"/>
  <c r="B2963"/>
  <c r="D2963" s="1"/>
  <c r="C2963"/>
  <c r="E2964" l="1"/>
  <c r="A2965"/>
  <c r="C2964"/>
  <c r="D2964" s="1"/>
  <c r="B2964"/>
  <c r="E2965" l="1"/>
  <c r="A2966"/>
  <c r="B2965"/>
  <c r="D2965" s="1"/>
  <c r="C2965"/>
  <c r="E2966" l="1"/>
  <c r="A2967"/>
  <c r="C2966"/>
  <c r="D2966" s="1"/>
  <c r="B2966"/>
  <c r="E2967" l="1"/>
  <c r="A2968"/>
  <c r="D2967"/>
  <c r="B2967"/>
  <c r="C2967"/>
  <c r="E2968" l="1"/>
  <c r="A2969"/>
  <c r="C2968"/>
  <c r="D2968"/>
  <c r="B2968"/>
  <c r="E2969" l="1"/>
  <c r="A2970"/>
  <c r="D2969"/>
  <c r="B2969"/>
  <c r="C2969"/>
  <c r="E2970" l="1"/>
  <c r="A2971"/>
  <c r="C2970"/>
  <c r="D2970" s="1"/>
  <c r="B2970"/>
  <c r="E2971" l="1"/>
  <c r="A2972"/>
  <c r="D2971"/>
  <c r="B2971"/>
  <c r="C2971"/>
  <c r="E2972" l="1"/>
  <c r="A2973"/>
  <c r="C2972"/>
  <c r="D2972" s="1"/>
  <c r="B2972"/>
  <c r="E2973" l="1"/>
  <c r="A2974"/>
  <c r="B2973"/>
  <c r="D2973" s="1"/>
  <c r="C2973"/>
  <c r="E2974" l="1"/>
  <c r="A2975"/>
  <c r="C2974"/>
  <c r="D2974" s="1"/>
  <c r="B2974"/>
  <c r="E2975" l="1"/>
  <c r="A2976"/>
  <c r="D2975"/>
  <c r="B2975"/>
  <c r="C2975"/>
  <c r="E2976" l="1"/>
  <c r="A2977"/>
  <c r="C2976"/>
  <c r="D2976" s="1"/>
  <c r="B2976"/>
  <c r="E2977" l="1"/>
  <c r="A2978"/>
  <c r="D2977"/>
  <c r="B2977"/>
  <c r="C2977"/>
  <c r="E2978" l="1"/>
  <c r="A2979"/>
  <c r="C2978"/>
  <c r="D2978" s="1"/>
  <c r="B2978"/>
  <c r="E2979" l="1"/>
  <c r="A2980"/>
  <c r="D2979"/>
  <c r="B2979"/>
  <c r="C2979"/>
  <c r="E2980" l="1"/>
  <c r="A2981"/>
  <c r="C2980"/>
  <c r="D2980"/>
  <c r="B2980"/>
  <c r="E2981" l="1"/>
  <c r="A2982"/>
  <c r="B2981"/>
  <c r="D2981"/>
  <c r="C2981"/>
  <c r="E2982" l="1"/>
  <c r="A2983"/>
  <c r="C2982"/>
  <c r="D2982" s="1"/>
  <c r="B2982"/>
  <c r="E2983" l="1"/>
  <c r="A2984"/>
  <c r="D2983"/>
  <c r="B2983"/>
  <c r="C2983"/>
  <c r="E2984" l="1"/>
  <c r="A2985"/>
  <c r="C2984"/>
  <c r="D2984" s="1"/>
  <c r="B2984"/>
  <c r="E2985" l="1"/>
  <c r="A2986"/>
  <c r="D2985"/>
  <c r="B2985"/>
  <c r="C2985"/>
  <c r="E2986" l="1"/>
  <c r="A2987"/>
  <c r="C2986"/>
  <c r="D2986" s="1"/>
  <c r="B2986"/>
  <c r="E2987" l="1"/>
  <c r="A2988"/>
  <c r="D2987"/>
  <c r="B2987"/>
  <c r="C2987"/>
  <c r="E2988" l="1"/>
  <c r="A2989"/>
  <c r="C2988"/>
  <c r="D2988"/>
  <c r="B2988"/>
  <c r="E2989" l="1"/>
  <c r="A2990"/>
  <c r="B2989"/>
  <c r="D2989"/>
  <c r="C2989"/>
  <c r="E2990" l="1"/>
  <c r="A2991"/>
  <c r="C2990"/>
  <c r="D2990" s="1"/>
  <c r="B2990"/>
  <c r="E2991" l="1"/>
  <c r="A2992"/>
  <c r="D2991"/>
  <c r="B2991"/>
  <c r="C2991"/>
  <c r="E2992" l="1"/>
  <c r="A2993"/>
  <c r="C2992"/>
  <c r="D2992" s="1"/>
  <c r="B2992"/>
  <c r="E2993" l="1"/>
  <c r="A2994"/>
  <c r="D2993"/>
  <c r="B2993"/>
  <c r="C2993"/>
  <c r="E2994" l="1"/>
  <c r="A2995"/>
  <c r="C2994"/>
  <c r="D2994" s="1"/>
  <c r="B2994"/>
  <c r="E2995" l="1"/>
  <c r="A2996"/>
  <c r="B2995"/>
  <c r="D2995" s="1"/>
  <c r="C2995"/>
  <c r="E2996" l="1"/>
  <c r="A2997"/>
  <c r="C2996"/>
  <c r="D2996" s="1"/>
  <c r="B2996"/>
  <c r="E2997" l="1"/>
  <c r="A2998"/>
  <c r="B2997"/>
  <c r="D2997" s="1"/>
  <c r="C2997"/>
  <c r="E2998" l="1"/>
  <c r="A2999"/>
  <c r="C2998"/>
  <c r="D2998" s="1"/>
  <c r="B2998"/>
  <c r="E2999" l="1"/>
  <c r="A3000"/>
  <c r="D2999"/>
  <c r="B2999"/>
  <c r="C2999"/>
  <c r="E3000" l="1"/>
  <c r="A3001"/>
  <c r="C3000"/>
  <c r="D3000" s="1"/>
  <c r="B3000"/>
  <c r="E3001" l="1"/>
  <c r="A3002"/>
  <c r="D3001"/>
  <c r="B3001"/>
  <c r="C3001"/>
  <c r="E3002" l="1"/>
  <c r="A3003"/>
  <c r="C3002"/>
  <c r="D3002" s="1"/>
  <c r="B3002"/>
  <c r="E3003" l="1"/>
  <c r="A3004"/>
  <c r="D3003"/>
  <c r="B3003"/>
  <c r="C3003"/>
  <c r="E3004" l="1"/>
  <c r="A3005"/>
  <c r="C3004"/>
  <c r="D3004" s="1"/>
  <c r="B3004"/>
  <c r="E3005" l="1"/>
  <c r="A3006"/>
  <c r="B3005"/>
  <c r="D3005" s="1"/>
  <c r="C3005"/>
  <c r="E3006" l="1"/>
  <c r="A3007"/>
  <c r="C3006"/>
  <c r="D3006" s="1"/>
  <c r="B3006"/>
  <c r="E3007" l="1"/>
  <c r="A3008"/>
  <c r="D3007"/>
  <c r="B3007"/>
  <c r="C3007"/>
  <c r="E3008" l="1"/>
  <c r="A3009"/>
  <c r="C3008"/>
  <c r="D3008" s="1"/>
  <c r="B3008"/>
  <c r="E3009" l="1"/>
  <c r="A3010"/>
  <c r="D3009"/>
  <c r="B3009"/>
  <c r="C3009"/>
  <c r="E3010" l="1"/>
  <c r="A3011"/>
  <c r="C3010"/>
  <c r="D3010" s="1"/>
  <c r="B3010"/>
  <c r="E3011" l="1"/>
  <c r="A3012"/>
  <c r="D3011"/>
  <c r="B3011"/>
  <c r="C3011"/>
  <c r="E3012" l="1"/>
  <c r="A3013"/>
  <c r="C3012"/>
  <c r="D3012" s="1"/>
  <c r="B3012"/>
  <c r="E3013" l="1"/>
  <c r="A3014"/>
  <c r="B3013"/>
  <c r="D3013"/>
  <c r="C3013"/>
  <c r="E3014" l="1"/>
  <c r="A3015"/>
  <c r="C3014"/>
  <c r="D3014" s="1"/>
  <c r="B3014"/>
  <c r="E3015" l="1"/>
  <c r="A3016"/>
  <c r="D3015"/>
  <c r="B3015"/>
  <c r="C3015"/>
  <c r="E3016" l="1"/>
  <c r="A3017"/>
  <c r="C3016"/>
  <c r="D3016"/>
  <c r="B3016"/>
  <c r="E3017" l="1"/>
  <c r="A3018"/>
  <c r="D3017"/>
  <c r="B3017"/>
  <c r="C3017"/>
  <c r="E3018" l="1"/>
  <c r="A3019"/>
  <c r="C3018"/>
  <c r="D3018" s="1"/>
  <c r="B3018"/>
  <c r="E3019" l="1"/>
  <c r="A3020"/>
  <c r="D3019"/>
  <c r="B3019"/>
  <c r="C3019"/>
  <c r="E3020" l="1"/>
  <c r="A3021"/>
  <c r="C3020"/>
  <c r="D3020"/>
  <c r="B3020"/>
  <c r="E3021" l="1"/>
  <c r="A3022"/>
  <c r="B3021"/>
  <c r="D3021"/>
  <c r="C3021"/>
  <c r="E3022" l="1"/>
  <c r="A3023"/>
  <c r="C3022"/>
  <c r="D3022" s="1"/>
  <c r="B3022"/>
  <c r="E3023" l="1"/>
  <c r="A3024"/>
  <c r="B3023"/>
  <c r="D3023" s="1"/>
  <c r="C3023"/>
  <c r="E3024" l="1"/>
  <c r="A3025"/>
  <c r="C3024"/>
  <c r="D3024" s="1"/>
  <c r="B3024"/>
  <c r="E3025" l="1"/>
  <c r="A3026"/>
  <c r="D3025"/>
  <c r="B3025"/>
  <c r="C3025"/>
  <c r="E3026" l="1"/>
  <c r="A3027"/>
  <c r="C3026"/>
  <c r="D3026" s="1"/>
  <c r="B3026"/>
  <c r="E3027" l="1"/>
  <c r="A3028"/>
  <c r="B3027"/>
  <c r="D3027" s="1"/>
  <c r="C3027"/>
  <c r="E3028" l="1"/>
  <c r="A3029"/>
  <c r="C3028"/>
  <c r="D3028" s="1"/>
  <c r="B3028"/>
  <c r="E3029" l="1"/>
  <c r="A3030"/>
  <c r="B3029"/>
  <c r="D3029" s="1"/>
  <c r="C3029"/>
  <c r="E3030" l="1"/>
  <c r="A3031"/>
  <c r="C3030"/>
  <c r="D3030" s="1"/>
  <c r="B3030"/>
  <c r="E3031" l="1"/>
  <c r="A3032"/>
  <c r="D3031"/>
  <c r="B3031"/>
  <c r="C3031"/>
  <c r="E3032" l="1"/>
  <c r="A3033"/>
  <c r="C3032"/>
  <c r="D3032" s="1"/>
  <c r="B3032"/>
  <c r="E3033" l="1"/>
  <c r="A3034"/>
  <c r="D3033"/>
  <c r="B3033"/>
  <c r="C3033"/>
  <c r="E3034" l="1"/>
  <c r="A3035"/>
  <c r="C3034"/>
  <c r="D3034" s="1"/>
  <c r="B3034"/>
  <c r="E3035" l="1"/>
  <c r="A3036"/>
  <c r="D3035"/>
  <c r="B3035"/>
  <c r="C3035"/>
  <c r="E3036" l="1"/>
  <c r="A3037"/>
  <c r="C3036"/>
  <c r="D3036"/>
  <c r="B3036"/>
  <c r="E3037" l="1"/>
  <c r="A3038"/>
  <c r="B3037"/>
  <c r="D3037" s="1"/>
  <c r="C3037"/>
  <c r="E3038" l="1"/>
  <c r="A3039"/>
  <c r="C3038"/>
  <c r="D3038" s="1"/>
  <c r="B3038"/>
  <c r="E3039" l="1"/>
  <c r="A3040"/>
  <c r="D3039"/>
  <c r="B3039"/>
  <c r="C3039"/>
  <c r="E3040" l="1"/>
  <c r="A3041"/>
  <c r="C3040"/>
  <c r="D3040" s="1"/>
  <c r="B3040"/>
  <c r="E3041" l="1"/>
  <c r="A3042"/>
  <c r="D3041"/>
  <c r="B3041"/>
  <c r="C3041"/>
  <c r="E3042" l="1"/>
  <c r="A3043"/>
  <c r="C3042"/>
  <c r="D3042" s="1"/>
  <c r="B3042"/>
  <c r="E3043" l="1"/>
  <c r="A3044"/>
  <c r="D3043"/>
  <c r="B3043"/>
  <c r="C3043"/>
  <c r="E3044" l="1"/>
  <c r="A3045"/>
  <c r="C3044"/>
  <c r="D3044" s="1"/>
  <c r="B3044"/>
  <c r="E3045" l="1"/>
  <c r="A3046"/>
  <c r="B3045"/>
  <c r="D3045" s="1"/>
  <c r="C3045"/>
  <c r="E3046" l="1"/>
  <c r="A3047"/>
  <c r="C3046"/>
  <c r="D3046"/>
  <c r="B3046"/>
  <c r="E3047" l="1"/>
  <c r="A3048"/>
  <c r="B3047"/>
  <c r="D3047" s="1"/>
  <c r="C3047"/>
  <c r="E3048" l="1"/>
  <c r="A3049"/>
  <c r="C3048"/>
  <c r="D3048"/>
  <c r="B3048"/>
  <c r="E3049" l="1"/>
  <c r="A3050"/>
  <c r="D3049"/>
  <c r="B3049"/>
  <c r="C3049"/>
  <c r="E3050" l="1"/>
  <c r="A3051"/>
  <c r="C3050"/>
  <c r="D3050" s="1"/>
  <c r="B3050"/>
  <c r="E3051" l="1"/>
  <c r="A3052"/>
  <c r="D3051"/>
  <c r="B3051"/>
  <c r="C3051"/>
  <c r="E3052" l="1"/>
  <c r="A3053"/>
  <c r="C3052"/>
  <c r="D3052"/>
  <c r="B3052"/>
  <c r="E3053" l="1"/>
  <c r="A3054"/>
  <c r="B3053"/>
  <c r="D3053" s="1"/>
  <c r="C3053"/>
  <c r="E3054" l="1"/>
  <c r="A3055"/>
  <c r="C3054"/>
  <c r="D3054" s="1"/>
  <c r="B3054"/>
  <c r="E3055" l="1"/>
  <c r="A3056"/>
  <c r="D3055"/>
  <c r="B3055"/>
  <c r="C3055"/>
  <c r="E3056" l="1"/>
  <c r="A3057"/>
  <c r="C3056"/>
  <c r="D3056" s="1"/>
  <c r="B3056"/>
  <c r="E3057" l="1"/>
  <c r="A3058"/>
  <c r="D3057"/>
  <c r="B3057"/>
  <c r="C3057"/>
  <c r="E3058" l="1"/>
  <c r="A3059"/>
  <c r="C3058"/>
  <c r="D3058" s="1"/>
  <c r="B3058"/>
  <c r="E3059" l="1"/>
  <c r="A3060"/>
  <c r="B3059"/>
  <c r="D3059" s="1"/>
  <c r="C3059"/>
  <c r="E3060" l="1"/>
  <c r="A3061"/>
  <c r="C3060"/>
  <c r="D3060"/>
  <c r="B3060"/>
  <c r="E3061" l="1"/>
  <c r="A3062"/>
  <c r="B3061"/>
  <c r="D3061" s="1"/>
  <c r="C3061"/>
  <c r="E3062" l="1"/>
  <c r="A3063"/>
  <c r="C3062"/>
  <c r="D3062"/>
  <c r="B3062"/>
  <c r="E3063" l="1"/>
  <c r="A3064"/>
  <c r="D3063"/>
  <c r="B3063"/>
  <c r="C3063"/>
  <c r="E3064" l="1"/>
  <c r="A3065"/>
  <c r="C3064"/>
  <c r="D3064" s="1"/>
  <c r="B3064"/>
  <c r="E3065" l="1"/>
  <c r="A3066"/>
  <c r="D3065"/>
  <c r="B3065"/>
  <c r="C3065"/>
  <c r="E3066" l="1"/>
  <c r="A3067"/>
  <c r="C3066"/>
  <c r="D3066" s="1"/>
  <c r="B3066"/>
  <c r="E3067" l="1"/>
  <c r="A3068"/>
  <c r="D3067"/>
  <c r="B3067"/>
  <c r="C3067"/>
  <c r="E3068" l="1"/>
  <c r="A3069"/>
  <c r="C3068"/>
  <c r="D3068" s="1"/>
  <c r="B3068"/>
  <c r="E3069" l="1"/>
  <c r="A3070"/>
  <c r="B3069"/>
  <c r="D3069" s="1"/>
  <c r="C3069"/>
  <c r="E3070" l="1"/>
  <c r="A3071"/>
  <c r="C3070"/>
  <c r="D3070" s="1"/>
  <c r="B3070"/>
  <c r="E3071" l="1"/>
  <c r="A3072"/>
  <c r="D3071"/>
  <c r="B3071"/>
  <c r="C3071"/>
  <c r="E3072" l="1"/>
  <c r="A3073"/>
  <c r="C3072"/>
  <c r="D3072"/>
  <c r="B3072"/>
  <c r="E3073" l="1"/>
  <c r="A3074"/>
  <c r="D3073"/>
  <c r="B3073"/>
  <c r="C3073"/>
  <c r="E3074" l="1"/>
  <c r="A3075"/>
  <c r="C3074"/>
  <c r="D3074" s="1"/>
  <c r="B3074"/>
  <c r="E3075" l="1"/>
  <c r="A3076"/>
  <c r="D3075"/>
  <c r="B3075"/>
  <c r="C3075"/>
  <c r="E3076" l="1"/>
  <c r="A3077"/>
  <c r="C3076"/>
  <c r="D3076"/>
  <c r="B3076"/>
  <c r="E3077" l="1"/>
  <c r="A3078"/>
  <c r="B3077"/>
  <c r="D3077"/>
  <c r="C3077"/>
  <c r="E3078" l="1"/>
  <c r="A3079"/>
  <c r="C3078"/>
  <c r="D3078" s="1"/>
  <c r="B3078"/>
  <c r="E3079" l="1"/>
  <c r="A3080"/>
  <c r="D3079"/>
  <c r="B3079"/>
  <c r="C3079"/>
  <c r="E3080" l="1"/>
  <c r="A3081"/>
  <c r="C3080"/>
  <c r="D3080"/>
  <c r="B3080"/>
  <c r="E3081" l="1"/>
  <c r="A3082"/>
  <c r="B3081"/>
  <c r="D3081" s="1"/>
  <c r="C3081"/>
  <c r="E3082" l="1"/>
  <c r="A3083"/>
  <c r="C3082"/>
  <c r="D3082" s="1"/>
  <c r="B3082"/>
  <c r="E3083" l="1"/>
  <c r="A3084"/>
  <c r="D3083"/>
  <c r="B3083"/>
  <c r="C3083"/>
  <c r="E3084" l="1"/>
  <c r="A3085"/>
  <c r="C3084"/>
  <c r="D3084"/>
  <c r="B3084"/>
  <c r="E3085" l="1"/>
  <c r="A3086"/>
  <c r="B3085"/>
  <c r="D3085"/>
  <c r="C3085"/>
  <c r="E3086" l="1"/>
  <c r="A3087"/>
  <c r="C3086"/>
  <c r="D3086"/>
  <c r="B3086"/>
  <c r="E3087" l="1"/>
  <c r="A3088"/>
  <c r="D3087"/>
  <c r="B3087"/>
  <c r="C3087"/>
  <c r="E3088" l="1"/>
  <c r="A3089"/>
  <c r="C3088"/>
  <c r="D3088" s="1"/>
  <c r="B3088"/>
  <c r="E3089" l="1"/>
  <c r="A3090"/>
  <c r="D3089"/>
  <c r="B3089"/>
  <c r="C3089"/>
  <c r="E3090" l="1"/>
  <c r="A3091"/>
  <c r="C3090"/>
  <c r="D3090" s="1"/>
  <c r="B3090"/>
  <c r="E3091" l="1"/>
  <c r="A3092"/>
  <c r="B3091"/>
  <c r="D3091"/>
  <c r="C3091"/>
  <c r="E3092" l="1"/>
  <c r="A3093"/>
  <c r="C3092"/>
  <c r="D3092" s="1"/>
  <c r="B3092"/>
  <c r="E3093" l="1"/>
  <c r="A3094"/>
  <c r="B3093"/>
  <c r="D3093" s="1"/>
  <c r="C3093"/>
  <c r="E3094" l="1"/>
  <c r="A3095"/>
  <c r="C3094"/>
  <c r="D3094" s="1"/>
  <c r="B3094"/>
  <c r="E3095" l="1"/>
  <c r="A3096"/>
  <c r="B3095"/>
  <c r="D3095" s="1"/>
  <c r="C3095"/>
  <c r="E3096" l="1"/>
  <c r="A3097"/>
  <c r="C3096"/>
  <c r="D3096" s="1"/>
  <c r="B3096"/>
  <c r="E3097" l="1"/>
  <c r="A3098"/>
  <c r="D3097"/>
  <c r="B3097"/>
  <c r="C3097"/>
  <c r="E3098" l="1"/>
  <c r="A3099"/>
  <c r="C3098"/>
  <c r="D3098" s="1"/>
  <c r="B3098"/>
  <c r="E3099" l="1"/>
  <c r="A3100"/>
  <c r="D3099"/>
  <c r="B3099"/>
  <c r="C3099"/>
  <c r="E3100" l="1"/>
  <c r="A3101"/>
  <c r="C3100"/>
  <c r="D3100"/>
  <c r="B3100"/>
  <c r="E3101" l="1"/>
  <c r="A3102"/>
  <c r="B3101"/>
  <c r="D3101" s="1"/>
  <c r="C3101"/>
  <c r="E3102" l="1"/>
  <c r="A3103"/>
  <c r="C3102"/>
  <c r="D3102"/>
  <c r="B3102"/>
  <c r="E3103" l="1"/>
  <c r="A3104"/>
  <c r="D3103"/>
  <c r="B3103"/>
  <c r="C3103"/>
  <c r="E3104" l="1"/>
  <c r="A3105"/>
  <c r="C3104"/>
  <c r="D3104" s="1"/>
  <c r="B3104"/>
  <c r="E3105" l="1"/>
  <c r="A3106"/>
  <c r="D3105"/>
  <c r="B3105"/>
  <c r="C3105"/>
  <c r="E3106" l="1"/>
  <c r="A3107"/>
  <c r="C3106"/>
  <c r="D3106" s="1"/>
  <c r="B3106"/>
  <c r="E3107" l="1"/>
  <c r="A3108"/>
  <c r="D3107"/>
  <c r="B3107"/>
  <c r="C3107"/>
  <c r="E3108" l="1"/>
  <c r="A3109"/>
  <c r="C3108"/>
  <c r="D3108" s="1"/>
  <c r="B3108"/>
  <c r="E3109" l="1"/>
  <c r="A3110"/>
  <c r="B3109"/>
  <c r="D3109" s="1"/>
  <c r="C3109"/>
  <c r="E3110" l="1"/>
  <c r="A3111"/>
  <c r="C3110"/>
  <c r="D3110" s="1"/>
  <c r="B3110"/>
  <c r="E3111" l="1"/>
  <c r="A3112"/>
  <c r="D3111"/>
  <c r="B3111"/>
  <c r="C3111"/>
  <c r="E3112" l="1"/>
  <c r="A3113"/>
  <c r="C3112"/>
  <c r="D3112" s="1"/>
  <c r="B3112"/>
  <c r="E3113" l="1"/>
  <c r="A3114"/>
  <c r="D3113"/>
  <c r="B3113"/>
  <c r="C3113"/>
  <c r="E3114" l="1"/>
  <c r="A3115"/>
  <c r="C3114"/>
  <c r="B3114"/>
  <c r="D3114"/>
  <c r="E3115" l="1"/>
  <c r="A3116"/>
  <c r="D3115"/>
  <c r="B3115"/>
  <c r="C3115"/>
  <c r="E3116" l="1"/>
  <c r="A3117"/>
  <c r="C3116"/>
  <c r="D3116" s="1"/>
  <c r="B3116"/>
  <c r="E3117" l="1"/>
  <c r="A3118"/>
  <c r="B3117"/>
  <c r="D3117" s="1"/>
  <c r="C3117"/>
  <c r="E3118" l="1"/>
  <c r="A3119"/>
  <c r="C3118"/>
  <c r="D3118" s="1"/>
  <c r="B3118"/>
  <c r="E3119" l="1"/>
  <c r="A3120"/>
  <c r="D3119"/>
  <c r="B3119"/>
  <c r="C3119"/>
  <c r="E3120" l="1"/>
  <c r="A3121"/>
  <c r="C3120"/>
  <c r="D3120" s="1"/>
  <c r="B3120"/>
  <c r="E3121" l="1"/>
  <c r="A3122"/>
  <c r="B3121"/>
  <c r="D3121" s="1"/>
  <c r="C3121"/>
  <c r="E3122" l="1"/>
  <c r="A3123"/>
  <c r="C3122"/>
  <c r="D3122" s="1"/>
  <c r="B3122"/>
  <c r="E3123" l="1"/>
  <c r="A3124"/>
  <c r="B3123"/>
  <c r="D3123" s="1"/>
  <c r="C3123"/>
  <c r="E3124" l="1"/>
  <c r="A3125"/>
  <c r="C3124"/>
  <c r="D3124" s="1"/>
  <c r="B3124"/>
  <c r="E3125" l="1"/>
  <c r="A3126"/>
  <c r="B3125"/>
  <c r="D3125" s="1"/>
  <c r="C3125"/>
  <c r="E3126" l="1"/>
  <c r="A3127"/>
  <c r="C3126"/>
  <c r="D3126" s="1"/>
  <c r="B3126"/>
  <c r="E3127" l="1"/>
  <c r="A3128"/>
  <c r="D3127"/>
  <c r="B3127"/>
  <c r="C3127"/>
  <c r="E3128" l="1"/>
  <c r="A3129"/>
  <c r="C3128"/>
  <c r="D3128" s="1"/>
  <c r="B3128"/>
  <c r="E3129" l="1"/>
  <c r="A3130"/>
  <c r="D3129"/>
  <c r="B3129"/>
  <c r="C3129"/>
  <c r="E3130" l="1"/>
  <c r="A3131"/>
  <c r="C3130"/>
  <c r="D3130" s="1"/>
  <c r="B3130"/>
  <c r="E3131" l="1"/>
  <c r="A3132"/>
  <c r="D3131"/>
  <c r="B3131"/>
  <c r="C3131"/>
  <c r="E3132" l="1"/>
  <c r="A3133"/>
  <c r="C3132"/>
  <c r="D3132" s="1"/>
  <c r="B3132"/>
  <c r="E3133" l="1"/>
  <c r="A3134"/>
  <c r="B3133"/>
  <c r="D3133"/>
  <c r="C3133"/>
  <c r="E3134" l="1"/>
  <c r="A3135"/>
  <c r="C3134"/>
  <c r="D3134" s="1"/>
  <c r="B3134"/>
  <c r="E3135" l="1"/>
  <c r="A3136"/>
  <c r="D3135"/>
  <c r="B3135"/>
  <c r="C3135"/>
  <c r="E3136" l="1"/>
  <c r="A3137"/>
  <c r="C3136"/>
  <c r="D3136" s="1"/>
  <c r="B3136"/>
  <c r="E3137" l="1"/>
  <c r="A3138"/>
  <c r="D3137"/>
  <c r="B3137"/>
  <c r="C3137"/>
  <c r="E3138" l="1"/>
  <c r="A3139"/>
  <c r="C3138"/>
  <c r="D3138" s="1"/>
  <c r="B3138"/>
  <c r="E3139" l="1"/>
  <c r="A3140"/>
  <c r="D3139"/>
  <c r="B3139"/>
  <c r="C3139"/>
  <c r="E3140" l="1"/>
  <c r="A3141"/>
  <c r="C3140"/>
  <c r="D3140"/>
  <c r="B3140"/>
  <c r="E3141" l="1"/>
  <c r="A3142"/>
  <c r="B3141"/>
  <c r="D3141"/>
  <c r="C3141"/>
  <c r="E3142" l="1"/>
  <c r="A3143"/>
  <c r="C3142"/>
  <c r="D3142"/>
  <c r="B3142"/>
  <c r="E3143" l="1"/>
  <c r="A3144"/>
  <c r="D3143"/>
  <c r="B3143"/>
  <c r="C3143"/>
  <c r="E3144" l="1"/>
  <c r="A3145"/>
  <c r="C3144"/>
  <c r="D3144"/>
  <c r="B3144"/>
  <c r="E3145" l="1"/>
  <c r="A3146"/>
  <c r="D3145"/>
  <c r="B3145"/>
  <c r="C3145"/>
  <c r="E3146" l="1"/>
  <c r="A3147"/>
  <c r="C3146"/>
  <c r="D3146" s="1"/>
  <c r="B3146"/>
  <c r="E3147" l="1"/>
  <c r="A3148"/>
  <c r="D3147"/>
  <c r="B3147"/>
  <c r="C3147"/>
  <c r="E3148" l="1"/>
  <c r="A3149"/>
  <c r="C3148"/>
  <c r="D3148" s="1"/>
  <c r="B3148"/>
  <c r="E3149" l="1"/>
  <c r="A3150"/>
  <c r="B3149"/>
  <c r="D3149" s="1"/>
  <c r="C3149"/>
  <c r="E3150" l="1"/>
  <c r="A3151"/>
  <c r="C3150"/>
  <c r="D3150" s="1"/>
  <c r="B3150"/>
  <c r="E3151" l="1"/>
  <c r="A3152"/>
  <c r="D3151"/>
  <c r="B3151"/>
  <c r="C3151"/>
  <c r="E3152" l="1"/>
  <c r="A3153"/>
  <c r="C3152"/>
  <c r="D3152"/>
  <c r="B3152"/>
  <c r="E3153" l="1"/>
  <c r="A3154"/>
  <c r="B3153"/>
  <c r="D3153" s="1"/>
  <c r="C3153"/>
  <c r="E3154" l="1"/>
  <c r="A3155"/>
  <c r="C3154"/>
  <c r="D3154" s="1"/>
  <c r="B3154"/>
  <c r="E3155" l="1"/>
  <c r="A3156"/>
  <c r="B3155"/>
  <c r="D3155" s="1"/>
  <c r="C3155"/>
  <c r="E3156" l="1"/>
  <c r="A3157"/>
  <c r="C3156"/>
  <c r="D3156" s="1"/>
  <c r="B3156"/>
  <c r="E3157" l="1"/>
  <c r="A3158"/>
  <c r="B3157"/>
  <c r="D3157"/>
  <c r="C3157"/>
  <c r="E3158" l="1"/>
  <c r="A3159"/>
  <c r="C3158"/>
  <c r="D3158"/>
  <c r="B3158"/>
  <c r="E3159" l="1"/>
  <c r="A3160"/>
  <c r="D3159"/>
  <c r="B3159"/>
  <c r="C3159"/>
  <c r="E3160" l="1"/>
  <c r="A3161"/>
  <c r="C3160"/>
  <c r="D3160"/>
  <c r="B3160"/>
  <c r="E3161" l="1"/>
  <c r="A3162"/>
  <c r="B3161"/>
  <c r="D3161" s="1"/>
  <c r="C3161"/>
  <c r="E3162" l="1"/>
  <c r="A3163"/>
  <c r="C3162"/>
  <c r="D3162" s="1"/>
  <c r="B3162"/>
  <c r="E3163" l="1"/>
  <c r="A3164"/>
  <c r="D3163"/>
  <c r="B3163"/>
  <c r="C3163"/>
  <c r="E3164" l="1"/>
  <c r="A3165"/>
  <c r="C3164"/>
  <c r="D3164"/>
  <c r="B3164"/>
  <c r="E3165" l="1"/>
  <c r="A3166"/>
  <c r="B3165"/>
  <c r="C3165"/>
  <c r="D3165" s="1"/>
  <c r="E3166" l="1"/>
  <c r="A3167"/>
  <c r="C3166"/>
  <c r="D3166" s="1"/>
  <c r="B3166"/>
  <c r="E3167" l="1"/>
  <c r="A3168"/>
  <c r="D3167"/>
  <c r="B3167"/>
  <c r="C3167"/>
  <c r="E3168" l="1"/>
  <c r="A3169"/>
  <c r="C3168"/>
  <c r="D3168" s="1"/>
  <c r="B3168"/>
  <c r="E3169" l="1"/>
  <c r="A3170"/>
  <c r="D3169"/>
  <c r="B3169"/>
  <c r="C3169"/>
  <c r="E3170" l="1"/>
  <c r="A3171"/>
  <c r="C3170"/>
  <c r="D3170" s="1"/>
  <c r="B3170"/>
  <c r="E3171" l="1"/>
  <c r="A3172"/>
  <c r="D3171"/>
  <c r="B3171"/>
  <c r="C3171"/>
  <c r="E3172" l="1"/>
  <c r="A3173"/>
  <c r="C3172"/>
  <c r="D3172" s="1"/>
  <c r="B3172"/>
  <c r="E3173" l="1"/>
  <c r="A3174"/>
  <c r="B3173"/>
  <c r="D3173"/>
  <c r="C3173"/>
  <c r="E3174" l="1"/>
  <c r="A3175"/>
  <c r="C3174"/>
  <c r="D3174"/>
  <c r="B3174"/>
  <c r="E3175" l="1"/>
  <c r="A3176"/>
  <c r="D3175"/>
  <c r="B3175"/>
  <c r="C3175"/>
  <c r="E3176" l="1"/>
  <c r="A3177"/>
  <c r="C3176"/>
  <c r="D3176" s="1"/>
  <c r="B3176"/>
  <c r="E3177" l="1"/>
  <c r="A3178"/>
  <c r="D3177"/>
  <c r="B3177"/>
  <c r="C3177"/>
  <c r="E3178" l="1"/>
  <c r="A3179"/>
  <c r="C3178"/>
  <c r="D3178" s="1"/>
  <c r="B3178"/>
  <c r="E3179" l="1"/>
  <c r="A3180"/>
  <c r="D3179"/>
  <c r="B3179"/>
  <c r="C3179"/>
  <c r="E3180" l="1"/>
  <c r="A3181"/>
  <c r="C3180"/>
  <c r="D3180"/>
  <c r="B3180"/>
  <c r="E3181" l="1"/>
  <c r="A3182"/>
  <c r="B3181"/>
  <c r="D3181"/>
  <c r="C3181"/>
  <c r="E3182" l="1"/>
  <c r="A3183"/>
  <c r="C3182"/>
  <c r="D3182" s="1"/>
  <c r="B3182"/>
  <c r="E3183" l="1"/>
  <c r="A3184"/>
  <c r="B3183"/>
  <c r="D3183" s="1"/>
  <c r="C3183"/>
  <c r="E3184" l="1"/>
  <c r="A3185"/>
  <c r="C3184"/>
  <c r="D3184" s="1"/>
  <c r="B3184"/>
  <c r="E3185" l="1"/>
  <c r="A3186"/>
  <c r="D3185"/>
  <c r="B3185"/>
  <c r="C3185"/>
  <c r="E3186" l="1"/>
  <c r="A3187"/>
  <c r="C3186"/>
  <c r="D3186" s="1"/>
  <c r="B3186"/>
  <c r="E3187" l="1"/>
  <c r="A3188"/>
  <c r="B3187"/>
  <c r="D3187"/>
  <c r="C3187"/>
  <c r="E3188" l="1"/>
  <c r="A3189"/>
  <c r="C3188"/>
  <c r="D3188" s="1"/>
  <c r="B3188"/>
  <c r="E3189" l="1"/>
  <c r="A3190"/>
  <c r="B3189"/>
  <c r="D3189" s="1"/>
  <c r="C3189"/>
  <c r="E3190" l="1"/>
  <c r="A3191"/>
  <c r="C3190"/>
  <c r="D3190"/>
  <c r="B3190"/>
  <c r="E3191" l="1"/>
  <c r="A3192"/>
  <c r="D3191"/>
  <c r="B3191"/>
  <c r="C3191"/>
  <c r="E3192" l="1"/>
  <c r="A3193"/>
  <c r="C3192"/>
  <c r="D3192" s="1"/>
  <c r="B3192"/>
  <c r="E3193" l="1"/>
  <c r="A3194"/>
  <c r="D3193"/>
  <c r="B3193"/>
  <c r="C3193"/>
  <c r="E3194" l="1"/>
  <c r="A3195"/>
  <c r="C3194"/>
  <c r="D3194" s="1"/>
  <c r="B3194"/>
  <c r="E3195" l="1"/>
  <c r="A3196"/>
  <c r="D3195"/>
  <c r="B3195"/>
  <c r="C3195"/>
  <c r="E3196" l="1"/>
  <c r="A3197"/>
  <c r="C3196"/>
  <c r="D3196"/>
  <c r="B3196"/>
  <c r="E3197" l="1"/>
  <c r="A3198"/>
  <c r="B3197"/>
  <c r="D3197" s="1"/>
  <c r="C3197"/>
  <c r="E3198" l="1"/>
  <c r="A3199"/>
  <c r="C3198"/>
  <c r="D3198"/>
  <c r="B3198"/>
  <c r="E3199" l="1"/>
  <c r="A3200"/>
  <c r="D3199"/>
  <c r="B3199"/>
  <c r="C3199"/>
  <c r="E3200" l="1"/>
  <c r="A3201"/>
  <c r="C3200"/>
  <c r="D3200"/>
  <c r="B3200"/>
  <c r="E3201" l="1"/>
  <c r="A3202"/>
  <c r="D3201"/>
  <c r="B3201"/>
  <c r="C3201"/>
  <c r="E3202" l="1"/>
  <c r="A3203"/>
  <c r="C3202"/>
  <c r="D3202" s="1"/>
  <c r="B3202"/>
  <c r="E3203" l="1"/>
  <c r="A3204"/>
  <c r="D3203"/>
  <c r="B3203"/>
  <c r="C3203"/>
  <c r="E3204" l="1"/>
  <c r="A3205"/>
  <c r="C3204"/>
  <c r="D3204" s="1"/>
  <c r="B3204"/>
  <c r="E3205" l="1"/>
  <c r="A3206"/>
  <c r="B3205"/>
  <c r="D3205" s="1"/>
  <c r="C3205"/>
  <c r="E3206" l="1"/>
  <c r="A3207"/>
  <c r="C3206"/>
  <c r="D3206"/>
  <c r="B3206"/>
  <c r="E3207" l="1"/>
  <c r="A3208"/>
  <c r="D3207"/>
  <c r="B3207"/>
  <c r="C3207"/>
  <c r="E3208" l="1"/>
  <c r="A3209"/>
  <c r="C3208"/>
  <c r="D3208"/>
  <c r="B3208"/>
  <c r="E3209" l="1"/>
  <c r="A3210"/>
  <c r="D3209"/>
  <c r="B3209"/>
  <c r="C3209"/>
  <c r="E3210" l="1"/>
  <c r="A3211"/>
  <c r="C3210"/>
  <c r="D3210" s="1"/>
  <c r="B3210"/>
  <c r="E3211" l="1"/>
  <c r="A3212"/>
  <c r="B3211"/>
  <c r="D3211" s="1"/>
  <c r="C3211"/>
  <c r="E3212" l="1"/>
  <c r="A3213"/>
  <c r="C3212"/>
  <c r="D3212" s="1"/>
  <c r="B3212"/>
  <c r="E3213" l="1"/>
  <c r="A3214"/>
  <c r="B3213"/>
  <c r="D3213" s="1"/>
  <c r="C3213"/>
  <c r="E3214" l="1"/>
  <c r="A3215"/>
  <c r="C3214"/>
  <c r="D3214"/>
  <c r="B3214"/>
  <c r="E3215" l="1"/>
  <c r="A3216"/>
  <c r="D3215"/>
  <c r="B3215"/>
  <c r="C3215"/>
  <c r="E3216" l="1"/>
  <c r="A3217"/>
  <c r="C3216"/>
  <c r="D3216" s="1"/>
  <c r="B3216"/>
  <c r="E3217" l="1"/>
  <c r="A3218"/>
  <c r="D3217"/>
  <c r="B3217"/>
  <c r="C3217"/>
  <c r="E3218" l="1"/>
  <c r="A3219"/>
  <c r="C3218"/>
  <c r="D3218" s="1"/>
  <c r="B3218"/>
  <c r="E3219" l="1"/>
  <c r="A3220"/>
  <c r="B3219"/>
  <c r="D3219" s="1"/>
  <c r="C3219"/>
  <c r="E3220" l="1"/>
  <c r="A3221"/>
  <c r="C3220"/>
  <c r="D3220"/>
  <c r="B3220"/>
  <c r="E3221" l="1"/>
  <c r="A3222"/>
  <c r="B3221"/>
  <c r="D3221" s="1"/>
  <c r="C3221"/>
  <c r="E3222" l="1"/>
  <c r="A3223"/>
  <c r="C3222"/>
  <c r="D3222"/>
  <c r="B3222"/>
  <c r="E3223" l="1"/>
  <c r="A3224"/>
  <c r="D3223"/>
  <c r="B3223"/>
  <c r="C3223"/>
  <c r="E3224" l="1"/>
  <c r="A3225"/>
  <c r="C3224"/>
  <c r="D3224" s="1"/>
  <c r="B3224"/>
  <c r="E3225" l="1"/>
  <c r="A3226"/>
  <c r="D3225"/>
  <c r="B3225"/>
  <c r="C3225"/>
  <c r="E3226" l="1"/>
  <c r="A3227"/>
  <c r="C3226"/>
  <c r="D3226" s="1"/>
  <c r="B3226"/>
  <c r="E3227" l="1"/>
  <c r="A3228"/>
  <c r="D3227"/>
  <c r="B3227"/>
  <c r="C3227"/>
  <c r="E3228" l="1"/>
  <c r="A3229"/>
  <c r="C3228"/>
  <c r="D3228"/>
  <c r="B3228"/>
  <c r="E3229" l="1"/>
  <c r="A3230"/>
  <c r="B3229"/>
  <c r="D3229" s="1"/>
  <c r="C3229"/>
  <c r="E3230" l="1"/>
  <c r="A3231"/>
  <c r="C3230"/>
  <c r="D3230"/>
  <c r="B3230"/>
  <c r="E3231" l="1"/>
  <c r="A3232"/>
  <c r="D3231"/>
  <c r="B3231"/>
  <c r="C3231"/>
  <c r="E3232" l="1"/>
  <c r="A3233"/>
  <c r="C3232"/>
  <c r="D3232" s="1"/>
  <c r="B3232"/>
  <c r="E3233" l="1"/>
  <c r="A3234"/>
  <c r="D3233"/>
  <c r="B3233"/>
  <c r="C3233"/>
  <c r="E3234" l="1"/>
  <c r="A3235"/>
  <c r="C3234"/>
  <c r="D3234" s="1"/>
  <c r="B3234"/>
  <c r="E3235" l="1"/>
  <c r="A3236"/>
  <c r="D3235"/>
  <c r="B3235"/>
  <c r="C3235"/>
  <c r="E3236" l="1"/>
  <c r="A3237"/>
  <c r="C3236"/>
  <c r="D3236"/>
  <c r="B3236"/>
  <c r="E3237" l="1"/>
  <c r="A3238"/>
  <c r="B3237"/>
  <c r="D3237" s="1"/>
  <c r="C3237"/>
  <c r="E3238" l="1"/>
  <c r="A3239"/>
  <c r="C3238"/>
  <c r="D3238"/>
  <c r="B3238"/>
  <c r="E3239" l="1"/>
  <c r="A3240"/>
  <c r="D3239"/>
  <c r="B3239"/>
  <c r="C3239"/>
  <c r="E3240" l="1"/>
  <c r="A3241"/>
  <c r="C3240"/>
  <c r="D3240" s="1"/>
  <c r="B3240"/>
  <c r="E3241" l="1"/>
  <c r="A3242"/>
  <c r="D3241"/>
  <c r="B3241"/>
  <c r="C3241"/>
  <c r="E3242" l="1"/>
  <c r="A3243"/>
  <c r="C3242"/>
  <c r="D3242" s="1"/>
  <c r="B3242"/>
  <c r="E3243" l="1"/>
  <c r="A3244"/>
  <c r="D3243"/>
  <c r="B3243"/>
  <c r="C3243"/>
  <c r="E3244" l="1"/>
  <c r="A3245"/>
  <c r="C3244"/>
  <c r="D3244" s="1"/>
  <c r="B3244"/>
  <c r="E3245" l="1"/>
  <c r="A3246"/>
  <c r="B3245"/>
  <c r="D3245" s="1"/>
  <c r="C3245"/>
  <c r="E3246" l="1"/>
  <c r="A3247"/>
  <c r="C3246"/>
  <c r="D3246" s="1"/>
  <c r="B3246"/>
  <c r="E3247" l="1"/>
  <c r="A3248"/>
  <c r="D3247"/>
  <c r="B3247"/>
  <c r="C3247"/>
  <c r="E3248" l="1"/>
  <c r="A3249"/>
  <c r="C3248"/>
  <c r="D3248"/>
  <c r="B3248"/>
  <c r="E3249" l="1"/>
  <c r="A3250"/>
  <c r="B3249"/>
  <c r="D3249" s="1"/>
  <c r="C3249"/>
  <c r="E3250" l="1"/>
  <c r="A3251"/>
  <c r="C3250"/>
  <c r="D3250" s="1"/>
  <c r="B3250"/>
  <c r="E3251" l="1"/>
  <c r="A3252"/>
  <c r="B3251"/>
  <c r="D3251"/>
  <c r="C3251"/>
  <c r="E3252" l="1"/>
  <c r="A3253"/>
  <c r="C3252"/>
  <c r="D3252" s="1"/>
  <c r="B3252"/>
  <c r="E3253" l="1"/>
  <c r="A3254"/>
  <c r="B3253"/>
  <c r="D3253" s="1"/>
  <c r="C3253"/>
  <c r="E3254" l="1"/>
  <c r="A3255"/>
  <c r="C3254"/>
  <c r="D3254" s="1"/>
  <c r="B3254"/>
  <c r="E3255" l="1"/>
  <c r="A3256"/>
  <c r="D3255"/>
  <c r="B3255"/>
  <c r="C3255"/>
  <c r="E3256" l="1"/>
  <c r="A3257"/>
  <c r="C3256"/>
  <c r="D3256"/>
  <c r="B3256"/>
  <c r="E3257" l="1"/>
  <c r="A3258"/>
  <c r="D3257"/>
  <c r="B3257"/>
  <c r="C3257"/>
  <c r="E3258" l="1"/>
  <c r="A3259"/>
  <c r="C3258"/>
  <c r="D3258" s="1"/>
  <c r="B3258"/>
  <c r="E3259" l="1"/>
  <c r="A3260"/>
  <c r="D3259"/>
  <c r="B3259"/>
  <c r="C3259"/>
  <c r="E3260" l="1"/>
  <c r="A3261"/>
  <c r="C3260"/>
  <c r="D3260" s="1"/>
  <c r="B3260"/>
  <c r="E3261" l="1"/>
  <c r="A3262"/>
  <c r="B3261"/>
  <c r="D3261"/>
  <c r="C3261"/>
  <c r="E3262" l="1"/>
  <c r="A3263"/>
  <c r="C3262"/>
  <c r="D3262" s="1"/>
  <c r="B3262"/>
  <c r="E3263" l="1"/>
  <c r="A3264"/>
  <c r="D3263"/>
  <c r="B3263"/>
  <c r="C3263"/>
  <c r="E3264" l="1"/>
  <c r="A3265"/>
  <c r="C3264"/>
  <c r="D3264" s="1"/>
  <c r="B3264"/>
  <c r="E3265" l="1"/>
  <c r="A3266"/>
  <c r="D3265"/>
  <c r="B3265"/>
  <c r="C3265"/>
  <c r="E3266" l="1"/>
  <c r="A3267"/>
  <c r="C3266"/>
  <c r="D3266" s="1"/>
  <c r="B3266"/>
  <c r="E3267" l="1"/>
  <c r="A3268"/>
  <c r="D3267"/>
  <c r="B3267"/>
  <c r="C3267"/>
  <c r="E3268" l="1"/>
  <c r="A3269"/>
  <c r="C3268"/>
  <c r="D3268" s="1"/>
  <c r="B3268"/>
  <c r="E3269" l="1"/>
  <c r="A3270"/>
  <c r="B3269"/>
  <c r="D3269" s="1"/>
  <c r="C3269"/>
  <c r="E3270" l="1"/>
  <c r="A3271"/>
  <c r="C3270"/>
  <c r="D3270"/>
  <c r="B3270"/>
  <c r="E3271" l="1"/>
  <c r="A3272"/>
  <c r="D3271"/>
  <c r="B3271"/>
  <c r="C3271"/>
  <c r="E3272" l="1"/>
  <c r="A3273"/>
  <c r="C3272"/>
  <c r="D3272" s="1"/>
  <c r="B3272"/>
  <c r="E3273" l="1"/>
  <c r="A3274"/>
  <c r="D3273"/>
  <c r="B3273"/>
  <c r="C3273"/>
  <c r="E3274" l="1"/>
  <c r="A3275"/>
  <c r="C3274"/>
  <c r="D3274" s="1"/>
  <c r="B3274"/>
  <c r="E3275" l="1"/>
  <c r="A3276"/>
  <c r="D3275"/>
  <c r="B3275"/>
  <c r="C3275"/>
  <c r="E3276" l="1"/>
  <c r="A3277"/>
  <c r="C3276"/>
  <c r="D3276"/>
  <c r="B3276"/>
  <c r="E3277" l="1"/>
  <c r="A3278"/>
  <c r="B3277"/>
  <c r="D3277"/>
  <c r="C3277"/>
  <c r="E3278" l="1"/>
  <c r="A3279"/>
  <c r="C3278"/>
  <c r="D3278" s="1"/>
  <c r="B3278"/>
  <c r="E3279" l="1"/>
  <c r="A3280"/>
  <c r="D3279"/>
  <c r="B3279"/>
  <c r="C3279"/>
  <c r="E3280" l="1"/>
  <c r="A3281"/>
  <c r="C3280"/>
  <c r="D3280"/>
  <c r="B3280"/>
  <c r="E3281" l="1"/>
  <c r="A3282"/>
  <c r="D3281"/>
  <c r="B3281"/>
  <c r="C3281"/>
  <c r="E3282" l="1"/>
  <c r="A3283"/>
  <c r="C3282"/>
  <c r="D3282" s="1"/>
  <c r="B3282"/>
  <c r="E3283" l="1"/>
  <c r="A3284"/>
  <c r="B3283"/>
  <c r="D3283" s="1"/>
  <c r="C3283"/>
  <c r="E3284" l="1"/>
  <c r="A3285"/>
  <c r="C3284"/>
  <c r="D3284" s="1"/>
  <c r="B3284"/>
  <c r="E3285" l="1"/>
  <c r="A3286"/>
  <c r="B3285"/>
  <c r="D3285"/>
  <c r="C3285"/>
  <c r="E3286" l="1"/>
  <c r="A3287"/>
  <c r="C3286"/>
  <c r="D3286"/>
  <c r="B3286"/>
  <c r="E3287" l="1"/>
  <c r="A3288"/>
  <c r="D3287"/>
  <c r="B3287"/>
  <c r="C3287"/>
  <c r="E3288" l="1"/>
  <c r="A3289"/>
  <c r="C3288"/>
  <c r="D3288"/>
  <c r="B3288"/>
  <c r="E3289" l="1"/>
  <c r="A3290"/>
  <c r="D3289"/>
  <c r="B3289"/>
  <c r="C3289"/>
  <c r="E3290" l="1"/>
  <c r="A3291"/>
  <c r="C3290"/>
  <c r="D3290" s="1"/>
  <c r="B3290"/>
  <c r="E3291" l="1"/>
  <c r="A3292"/>
  <c r="D3291"/>
  <c r="B3291"/>
  <c r="C3291"/>
  <c r="E3292" l="1"/>
  <c r="A3293"/>
  <c r="C3292"/>
  <c r="D3292"/>
  <c r="B3292"/>
  <c r="E3293" l="1"/>
  <c r="A3294"/>
  <c r="B3293"/>
  <c r="D3293"/>
  <c r="C3293"/>
  <c r="E3294" l="1"/>
  <c r="A3295"/>
  <c r="C3294"/>
  <c r="D3294" s="1"/>
  <c r="B3294"/>
  <c r="E3295" l="1"/>
  <c r="A3296"/>
  <c r="B3295"/>
  <c r="D3295" s="1"/>
  <c r="C3295"/>
  <c r="E3296" l="1"/>
  <c r="A3297"/>
  <c r="C3296"/>
  <c r="D3296" s="1"/>
  <c r="B3296"/>
  <c r="E3297" l="1"/>
  <c r="A3298"/>
  <c r="D3297"/>
  <c r="B3297"/>
  <c r="C3297"/>
  <c r="E3298" l="1"/>
  <c r="A3299"/>
  <c r="C3298"/>
  <c r="D3298" s="1"/>
  <c r="B3298"/>
  <c r="E3299" l="1"/>
  <c r="A3300"/>
  <c r="D3299"/>
  <c r="B3299"/>
  <c r="C3299"/>
  <c r="E3300" l="1"/>
  <c r="A3301"/>
  <c r="C3300"/>
  <c r="D3300"/>
  <c r="B3300"/>
  <c r="E3301" l="1"/>
  <c r="A3302"/>
  <c r="B3301"/>
  <c r="D3301" s="1"/>
  <c r="C3301"/>
  <c r="E3302" l="1"/>
  <c r="A3303"/>
  <c r="C3302"/>
  <c r="D3302" s="1"/>
  <c r="B3302"/>
  <c r="E3303" l="1"/>
  <c r="A3304"/>
  <c r="D3303"/>
  <c r="B3303"/>
  <c r="C3303"/>
  <c r="E3304" l="1"/>
  <c r="A3305"/>
  <c r="C3304"/>
  <c r="D3304"/>
  <c r="B3304"/>
  <c r="E3305" l="1"/>
  <c r="A3306"/>
  <c r="B3305"/>
  <c r="C3305"/>
  <c r="D3305" s="1"/>
  <c r="E3306" l="1"/>
  <c r="A3307"/>
  <c r="C3306"/>
  <c r="D3306" s="1"/>
  <c r="B3306"/>
  <c r="E3307" l="1"/>
  <c r="A3308"/>
  <c r="D3307"/>
  <c r="B3307"/>
  <c r="C3307"/>
  <c r="E3308" l="1"/>
  <c r="A3309"/>
  <c r="C3308"/>
  <c r="D3308" s="1"/>
  <c r="B3308"/>
  <c r="E3309" l="1"/>
  <c r="A3310"/>
  <c r="B3309"/>
  <c r="D3309"/>
  <c r="C3309"/>
  <c r="E3310" l="1"/>
  <c r="A3311"/>
  <c r="C3310"/>
  <c r="D3310" s="1"/>
  <c r="B3310"/>
  <c r="E3311" l="1"/>
  <c r="A3312"/>
  <c r="D3311"/>
  <c r="B3311"/>
  <c r="C3311"/>
  <c r="E3312" l="1"/>
  <c r="A3313"/>
  <c r="C3312"/>
  <c r="D3312"/>
  <c r="B3312"/>
  <c r="E3313" l="1"/>
  <c r="A3314"/>
  <c r="B3313"/>
  <c r="D3313" s="1"/>
  <c r="C3313"/>
  <c r="E3314" l="1"/>
  <c r="A3315"/>
  <c r="C3314"/>
  <c r="D3314" s="1"/>
  <c r="B3314"/>
  <c r="E3315" l="1"/>
  <c r="A3316"/>
  <c r="B3315"/>
  <c r="D3315" s="1"/>
  <c r="C3315"/>
  <c r="E3316" l="1"/>
  <c r="A3317"/>
  <c r="C3316"/>
  <c r="D3316" s="1"/>
  <c r="B3316"/>
  <c r="E3317" l="1"/>
  <c r="A3318"/>
  <c r="B3317"/>
  <c r="D3317"/>
  <c r="C3317"/>
  <c r="E3318" l="1"/>
  <c r="A3319"/>
  <c r="C3318"/>
  <c r="D3318" s="1"/>
  <c r="B3318"/>
  <c r="E3319" l="1"/>
  <c r="A3320"/>
  <c r="D3319"/>
  <c r="B3319"/>
  <c r="C3319"/>
  <c r="E3320" l="1"/>
  <c r="A3321"/>
  <c r="C3320"/>
  <c r="D3320" s="1"/>
  <c r="B3320"/>
  <c r="E3321" l="1"/>
  <c r="A3322"/>
  <c r="D3321"/>
  <c r="B3321"/>
  <c r="C3321"/>
  <c r="E3322" l="1"/>
  <c r="A3323"/>
  <c r="C3322"/>
  <c r="D3322" s="1"/>
  <c r="B3322"/>
  <c r="E3323" l="1"/>
  <c r="A3324"/>
  <c r="D3323"/>
  <c r="B3323"/>
  <c r="C3323"/>
  <c r="E3324" l="1"/>
  <c r="A3325"/>
  <c r="C3324"/>
  <c r="D3324" s="1"/>
  <c r="B3324"/>
  <c r="E3325" l="1"/>
  <c r="A3326"/>
  <c r="B3325"/>
  <c r="C3325"/>
  <c r="D3325" s="1"/>
  <c r="E3326" l="1"/>
  <c r="A3327"/>
  <c r="C3326"/>
  <c r="D3326" s="1"/>
  <c r="B3326"/>
  <c r="E3327" l="1"/>
  <c r="A3328"/>
  <c r="D3327"/>
  <c r="B3327"/>
  <c r="C3327"/>
  <c r="E3328" l="1"/>
  <c r="A3329"/>
  <c r="C3328"/>
  <c r="D3328" s="1"/>
  <c r="B3328"/>
  <c r="E3329" l="1"/>
  <c r="A3330"/>
  <c r="D3329"/>
  <c r="B3329"/>
  <c r="C3329"/>
  <c r="E3330" l="1"/>
  <c r="A3331"/>
  <c r="C3330"/>
  <c r="D3330" s="1"/>
  <c r="B3330"/>
  <c r="E3331" l="1"/>
  <c r="A3332"/>
  <c r="D3331"/>
  <c r="B3331"/>
  <c r="C3331"/>
  <c r="E3332" l="1"/>
  <c r="A3333"/>
  <c r="C3332"/>
  <c r="D3332" s="1"/>
  <c r="B3332"/>
  <c r="E3333" l="1"/>
  <c r="A3334"/>
  <c r="B3333"/>
  <c r="D3333"/>
  <c r="C3333"/>
  <c r="E3334" l="1"/>
  <c r="A3335"/>
  <c r="C3334"/>
  <c r="D3334"/>
  <c r="B3334"/>
  <c r="E3335" l="1"/>
  <c r="A3336"/>
  <c r="B3335"/>
  <c r="D3335" s="1"/>
  <c r="C3335"/>
  <c r="E3336" l="1"/>
  <c r="A3337"/>
  <c r="C3336"/>
  <c r="D3336" s="1"/>
  <c r="B3336"/>
  <c r="E3337" l="1"/>
  <c r="A3338"/>
  <c r="D3337"/>
  <c r="B3337"/>
  <c r="C3337"/>
  <c r="E3338" l="1"/>
  <c r="A3339"/>
  <c r="C3338"/>
  <c r="D3338" s="1"/>
  <c r="B3338"/>
  <c r="E3339" l="1"/>
  <c r="A3340"/>
  <c r="D3339"/>
  <c r="B3339"/>
  <c r="C3339"/>
  <c r="E3340" l="1"/>
  <c r="A3341"/>
  <c r="C3340"/>
  <c r="D3340"/>
  <c r="B3340"/>
  <c r="E3341" l="1"/>
  <c r="A3342"/>
  <c r="B3341"/>
  <c r="D3341"/>
  <c r="C3341"/>
  <c r="E3342" l="1"/>
  <c r="A3343"/>
  <c r="C3342"/>
  <c r="D3342"/>
  <c r="B3342"/>
  <c r="E3343" l="1"/>
  <c r="A3344"/>
  <c r="D3343"/>
  <c r="B3343"/>
  <c r="C3343"/>
  <c r="E3344" l="1"/>
  <c r="A3345"/>
  <c r="C3344"/>
  <c r="D3344" s="1"/>
  <c r="B3344"/>
  <c r="E3345" l="1"/>
  <c r="A3346"/>
  <c r="D3345"/>
  <c r="B3345"/>
  <c r="C3345"/>
  <c r="E3346" l="1"/>
  <c r="A3347"/>
  <c r="C3346"/>
  <c r="D3346" s="1"/>
  <c r="B3346"/>
  <c r="E3347" l="1"/>
  <c r="A3348"/>
  <c r="B3347"/>
  <c r="D3347" s="1"/>
  <c r="C3347"/>
  <c r="E3348" l="1"/>
  <c r="A3349"/>
  <c r="C3348"/>
  <c r="D3348"/>
  <c r="B3348"/>
  <c r="E3349" l="1"/>
  <c r="A3350"/>
  <c r="B3349"/>
  <c r="D3349" s="1"/>
  <c r="C3349"/>
  <c r="E3350" l="1"/>
  <c r="A3351"/>
  <c r="C3350"/>
  <c r="D3350" s="1"/>
  <c r="B3350"/>
  <c r="E3351" l="1"/>
  <c r="A3352"/>
  <c r="B3351"/>
  <c r="D3351" s="1"/>
  <c r="C3351"/>
  <c r="E3352" l="1"/>
  <c r="A3353"/>
  <c r="C3352"/>
  <c r="D3352" s="1"/>
  <c r="B3352"/>
  <c r="E3353" l="1"/>
  <c r="A3354"/>
  <c r="D3353"/>
  <c r="B3353"/>
  <c r="C3353"/>
  <c r="E3354" l="1"/>
  <c r="A3355"/>
  <c r="C3354"/>
  <c r="D3354"/>
  <c r="B3354"/>
  <c r="E3355" l="1"/>
  <c r="A3356"/>
  <c r="D3355"/>
  <c r="B3355"/>
  <c r="C3355"/>
  <c r="E3356" l="1"/>
  <c r="C3356"/>
  <c r="D3356" s="1"/>
  <c r="A3357"/>
  <c r="B3356"/>
  <c r="E3357" l="1"/>
  <c r="A3358"/>
  <c r="B3357"/>
  <c r="D3357" s="1"/>
  <c r="C3357"/>
  <c r="E3358" l="1"/>
  <c r="A3359"/>
  <c r="C3358"/>
  <c r="D3358"/>
  <c r="B3358"/>
  <c r="E3359" l="1"/>
  <c r="A3360"/>
  <c r="B3359"/>
  <c r="D3359" s="1"/>
  <c r="C3359"/>
  <c r="E3360" l="1"/>
  <c r="C3360"/>
  <c r="D3360" s="1"/>
  <c r="A3361"/>
  <c r="B3360"/>
  <c r="E3361" l="1"/>
  <c r="D3361"/>
  <c r="B3361"/>
  <c r="A3362"/>
  <c r="C3361"/>
  <c r="E3362" l="1"/>
  <c r="A3363"/>
  <c r="C3362"/>
  <c r="D3362" s="1"/>
  <c r="B3362"/>
  <c r="E3363" l="1"/>
  <c r="D3363"/>
  <c r="A3364"/>
  <c r="B3363"/>
  <c r="C3363"/>
  <c r="E3364" l="1"/>
  <c r="A3365"/>
  <c r="C3364"/>
  <c r="D3364" s="1"/>
  <c r="B3364"/>
  <c r="E3365" l="1"/>
  <c r="A3366"/>
  <c r="D3365"/>
  <c r="B3365"/>
  <c r="C3365"/>
  <c r="E3366" l="1"/>
  <c r="A3367"/>
  <c r="C3366"/>
  <c r="D3366" s="1"/>
  <c r="B3366"/>
  <c r="E3367" l="1"/>
  <c r="B3367"/>
  <c r="D3367" s="1"/>
  <c r="A3368"/>
  <c r="C3367"/>
  <c r="E3368" l="1"/>
  <c r="A3369"/>
  <c r="C3368"/>
  <c r="D3368" s="1"/>
  <c r="B3368"/>
  <c r="E3369" l="1"/>
  <c r="A3370"/>
  <c r="D3369"/>
  <c r="B3369"/>
  <c r="C3369"/>
  <c r="E3370" l="1"/>
  <c r="A3371"/>
  <c r="C3370"/>
  <c r="D3370"/>
  <c r="B3370"/>
  <c r="E3371" l="1"/>
  <c r="A3372"/>
  <c r="D3371"/>
  <c r="B3371"/>
  <c r="C3371"/>
  <c r="E3372" l="1"/>
  <c r="C3372"/>
  <c r="D3372" s="1"/>
  <c r="A3373"/>
  <c r="B3372"/>
  <c r="E3373" l="1"/>
  <c r="A3374"/>
  <c r="D3373"/>
  <c r="B3373"/>
  <c r="C3373"/>
  <c r="E3374" l="1"/>
  <c r="C3374"/>
  <c r="D3374" s="1"/>
  <c r="A3375"/>
  <c r="B3374"/>
  <c r="E3375" l="1"/>
  <c r="A3376"/>
  <c r="B3375"/>
  <c r="D3375" s="1"/>
  <c r="C3375"/>
  <c r="E3376" l="1"/>
  <c r="A3377"/>
  <c r="C3376"/>
  <c r="D3376" s="1"/>
  <c r="B3376"/>
  <c r="E3377" l="1"/>
  <c r="D3377"/>
  <c r="B3377"/>
  <c r="A3378"/>
  <c r="C3377"/>
  <c r="E3378" l="1"/>
  <c r="A3379"/>
  <c r="C3378"/>
  <c r="D3378" s="1"/>
  <c r="B3378"/>
  <c r="E3379" l="1"/>
  <c r="A3380"/>
  <c r="D3379"/>
  <c r="B3379"/>
  <c r="C3379"/>
  <c r="E3380" l="1"/>
  <c r="C3380"/>
  <c r="D3380" s="1"/>
  <c r="A3381"/>
  <c r="B3380"/>
  <c r="E3381" l="1"/>
  <c r="A3382"/>
  <c r="D3381"/>
  <c r="B3381"/>
  <c r="C3381"/>
  <c r="E3382" l="1"/>
  <c r="A3383"/>
  <c r="C3382"/>
  <c r="D3382"/>
  <c r="B3382"/>
  <c r="E3383" l="1"/>
  <c r="A3384"/>
  <c r="B3383"/>
  <c r="D3383" s="1"/>
  <c r="C3383"/>
  <c r="E3384" l="1"/>
  <c r="A3385"/>
  <c r="C3384"/>
  <c r="D3384" s="1"/>
  <c r="B3384"/>
  <c r="E3385" l="1"/>
  <c r="D3385"/>
  <c r="B3385"/>
  <c r="A3386"/>
  <c r="C3385"/>
  <c r="E3386" l="1"/>
  <c r="A3387"/>
  <c r="C3386"/>
  <c r="D3386"/>
  <c r="B3386"/>
  <c r="E3387" l="1"/>
  <c r="D3387"/>
  <c r="B3387"/>
  <c r="A3388"/>
  <c r="C3387"/>
  <c r="E3388" l="1"/>
  <c r="C3388"/>
  <c r="D3388" s="1"/>
  <c r="A3389"/>
  <c r="B3388"/>
  <c r="E3389" l="1"/>
  <c r="A3390"/>
  <c r="D3389"/>
  <c r="B3389"/>
  <c r="C3389"/>
  <c r="E3390" l="1"/>
  <c r="A3391"/>
  <c r="C3390"/>
  <c r="D3390"/>
  <c r="B3390"/>
  <c r="E3391" l="1"/>
  <c r="A3392"/>
  <c r="B3391"/>
  <c r="D3391"/>
  <c r="C3391"/>
  <c r="E3392" l="1"/>
  <c r="A3393"/>
  <c r="C3392"/>
  <c r="D3392" s="1"/>
  <c r="B3392"/>
  <c r="E3393" l="1"/>
  <c r="A3394"/>
  <c r="B3393"/>
  <c r="D3393" s="1"/>
  <c r="C3393"/>
  <c r="E3394" l="1"/>
  <c r="A3395"/>
  <c r="C3394"/>
  <c r="D3394" s="1"/>
  <c r="B3394"/>
  <c r="E3395" l="1"/>
  <c r="A3396"/>
  <c r="D3395"/>
  <c r="B3395"/>
  <c r="C3395"/>
  <c r="E3396" l="1"/>
  <c r="A3397"/>
  <c r="C3396"/>
  <c r="D3396" s="1"/>
  <c r="B3396"/>
  <c r="E3397" l="1"/>
  <c r="D3397"/>
  <c r="A3398"/>
  <c r="B3397"/>
  <c r="C3397"/>
  <c r="E3398" l="1"/>
  <c r="C3398"/>
  <c r="D3398" s="1"/>
  <c r="A3399"/>
  <c r="B3398"/>
  <c r="E3399" l="1"/>
  <c r="B3399"/>
  <c r="D3399" s="1"/>
  <c r="A3400"/>
  <c r="C3399"/>
  <c r="E3400" l="1"/>
  <c r="A3401"/>
  <c r="C3400"/>
  <c r="D3400" s="1"/>
  <c r="B3400"/>
  <c r="E3401" l="1"/>
  <c r="D3401"/>
  <c r="B3401"/>
  <c r="A3402"/>
  <c r="C3401"/>
  <c r="E3402" l="1"/>
  <c r="A3403"/>
  <c r="C3402"/>
  <c r="D3402"/>
  <c r="B3402"/>
  <c r="E3403" l="1"/>
  <c r="A3404"/>
  <c r="D3403"/>
  <c r="B3403"/>
  <c r="C3403"/>
  <c r="E3404" l="1"/>
  <c r="C3404"/>
  <c r="D3404" s="1"/>
  <c r="A3405"/>
  <c r="B3404"/>
  <c r="E3405" l="1"/>
  <c r="A3406"/>
  <c r="D3405"/>
  <c r="B3405"/>
  <c r="C3405"/>
  <c r="E3406" l="1"/>
  <c r="A3407"/>
  <c r="C3406"/>
  <c r="D3406" s="1"/>
  <c r="B3406"/>
  <c r="E3407" l="1"/>
  <c r="A3408"/>
  <c r="B3407"/>
  <c r="D3407"/>
  <c r="C3407"/>
  <c r="E3408" l="1"/>
  <c r="C3408"/>
  <c r="D3408" s="1"/>
  <c r="A3409"/>
  <c r="B3408"/>
  <c r="E3409" l="1"/>
  <c r="A3410"/>
  <c r="D3409"/>
  <c r="B3409"/>
  <c r="C3409"/>
  <c r="E3410" l="1"/>
  <c r="A3411"/>
  <c r="C3410"/>
  <c r="D3410" s="1"/>
  <c r="B3410"/>
  <c r="E3411" l="1"/>
  <c r="B3411"/>
  <c r="D3411" s="1"/>
  <c r="A3412"/>
  <c r="C3411"/>
  <c r="E3412" l="1"/>
  <c r="A3413"/>
  <c r="C3412"/>
  <c r="D3412" s="1"/>
  <c r="B3412"/>
  <c r="E3413" l="1"/>
  <c r="A3414"/>
  <c r="D3413"/>
  <c r="B3413"/>
  <c r="C3413"/>
  <c r="E3414" l="1"/>
  <c r="C3414"/>
  <c r="D3414" s="1"/>
  <c r="A3415"/>
  <c r="B3414"/>
  <c r="E3415" l="1"/>
  <c r="B3415"/>
  <c r="D3415" s="1"/>
  <c r="A3416"/>
  <c r="C3415"/>
  <c r="E3416" l="1"/>
  <c r="A3417"/>
  <c r="C3416"/>
  <c r="D3416" s="1"/>
  <c r="B3416"/>
  <c r="E3417" l="1"/>
  <c r="A3418"/>
  <c r="D3417"/>
  <c r="B3417"/>
  <c r="C3417"/>
  <c r="E3418" l="1"/>
  <c r="A3419"/>
  <c r="C3418"/>
  <c r="D3418" s="1"/>
  <c r="B3418"/>
  <c r="E3419" l="1"/>
  <c r="A3420"/>
  <c r="D3419"/>
  <c r="B3419"/>
  <c r="C3419"/>
  <c r="E3420" l="1"/>
  <c r="A3421"/>
  <c r="C3420"/>
  <c r="D3420"/>
  <c r="B3420"/>
  <c r="E3421" l="1"/>
  <c r="A3422"/>
  <c r="D3421"/>
  <c r="B3421"/>
  <c r="C3421"/>
  <c r="E3422" l="1"/>
  <c r="C3422"/>
  <c r="D3422" s="1"/>
  <c r="A3423"/>
  <c r="B3422"/>
  <c r="E3423" l="1"/>
  <c r="B3423"/>
  <c r="D3423" s="1"/>
  <c r="A3424"/>
  <c r="C3423"/>
  <c r="E3424" l="1"/>
  <c r="A3425"/>
  <c r="C3424"/>
  <c r="D3424"/>
  <c r="B3424"/>
  <c r="E3425" l="1"/>
  <c r="D3425"/>
  <c r="B3425"/>
  <c r="A3426"/>
  <c r="C3425"/>
  <c r="E3426" l="1"/>
  <c r="A3427"/>
  <c r="C3426"/>
  <c r="D3426"/>
  <c r="B3426"/>
  <c r="E3427" l="1"/>
  <c r="A3428"/>
  <c r="D3427"/>
  <c r="B3427"/>
  <c r="C3427"/>
  <c r="E3428" l="1"/>
  <c r="A3429"/>
  <c r="C3428"/>
  <c r="D3428"/>
  <c r="B3428"/>
  <c r="E3429" l="1"/>
  <c r="A3430"/>
  <c r="D3429"/>
  <c r="B3429"/>
  <c r="C3429"/>
  <c r="E3430" l="1"/>
  <c r="A3431"/>
  <c r="C3430"/>
  <c r="D3430" s="1"/>
  <c r="B3430"/>
  <c r="E3431" l="1"/>
  <c r="A3432"/>
  <c r="B3431"/>
  <c r="D3431" s="1"/>
  <c r="C3431"/>
  <c r="E3432" l="1"/>
  <c r="A3433"/>
  <c r="C3432"/>
  <c r="D3432" s="1"/>
  <c r="B3432"/>
  <c r="E3433" l="1"/>
  <c r="B3433"/>
  <c r="D3433" s="1"/>
  <c r="A3434"/>
  <c r="C3433"/>
  <c r="E3434" l="1"/>
  <c r="A3435"/>
  <c r="C3434"/>
  <c r="D3434" s="1"/>
  <c r="B3434"/>
  <c r="E3435" l="1"/>
  <c r="D3435"/>
  <c r="B3435"/>
  <c r="A3436"/>
  <c r="C3435"/>
  <c r="E3436" l="1"/>
  <c r="C3436"/>
  <c r="D3436" s="1"/>
  <c r="A3437"/>
  <c r="B3436"/>
  <c r="E3437" l="1"/>
  <c r="A3438"/>
  <c r="D3437"/>
  <c r="B3437"/>
  <c r="C3437"/>
  <c r="E3438" l="1"/>
  <c r="C3438"/>
  <c r="D3438" s="1"/>
  <c r="A3439"/>
  <c r="B3438"/>
  <c r="E3439" l="1"/>
  <c r="A3440"/>
  <c r="B3439"/>
  <c r="D3439"/>
  <c r="C3439"/>
  <c r="E3440" l="1"/>
  <c r="A3441"/>
  <c r="C3440"/>
  <c r="D3440" s="1"/>
  <c r="B3440"/>
  <c r="E3441" l="1"/>
  <c r="D3441"/>
  <c r="A3442"/>
  <c r="B3441"/>
  <c r="C3441"/>
  <c r="E3442" l="1"/>
  <c r="A3443"/>
  <c r="C3442"/>
  <c r="D3442"/>
  <c r="B3442"/>
  <c r="E3443" l="1"/>
  <c r="A3444"/>
  <c r="D3443"/>
  <c r="B3443"/>
  <c r="C3443"/>
  <c r="E3444" l="1"/>
  <c r="A3445"/>
  <c r="C3444"/>
  <c r="D3444" s="1"/>
  <c r="B3444"/>
  <c r="E3445" l="1"/>
  <c r="D3445"/>
  <c r="A3446"/>
  <c r="B3445"/>
  <c r="C3445"/>
  <c r="E3446" l="1"/>
  <c r="A3447"/>
  <c r="C3446"/>
  <c r="D3446"/>
  <c r="B3446"/>
  <c r="E3447" l="1"/>
  <c r="B3447"/>
  <c r="D3447" s="1"/>
  <c r="A3448"/>
  <c r="C3447"/>
  <c r="E3448" l="1"/>
  <c r="A3449"/>
  <c r="C3448"/>
  <c r="D3448" s="1"/>
  <c r="B3448"/>
  <c r="E3449" l="1"/>
  <c r="D3449"/>
  <c r="B3449"/>
  <c r="A3450"/>
  <c r="C3449"/>
  <c r="E3450" l="1"/>
  <c r="A3451"/>
  <c r="C3450"/>
  <c r="D3450"/>
  <c r="B3450"/>
  <c r="E3451" l="1"/>
  <c r="D3451"/>
  <c r="A3452"/>
  <c r="B3451"/>
  <c r="C3451"/>
  <c r="E3452" l="1"/>
  <c r="C3452"/>
  <c r="D3452" s="1"/>
  <c r="A3453"/>
  <c r="B3452"/>
  <c r="E3453" l="1"/>
  <c r="A3454"/>
  <c r="D3453"/>
  <c r="B3453"/>
  <c r="C3453"/>
  <c r="E3454" l="1"/>
  <c r="A3455"/>
  <c r="C3454"/>
  <c r="D3454" s="1"/>
  <c r="B3454"/>
  <c r="E3455" l="1"/>
  <c r="A3456"/>
  <c r="B3455"/>
  <c r="D3455"/>
  <c r="C3455"/>
  <c r="E3456" l="1"/>
  <c r="A3457"/>
  <c r="C3456"/>
  <c r="D3456" s="1"/>
  <c r="B3456"/>
  <c r="E3457" l="1"/>
  <c r="A3458"/>
  <c r="D3457"/>
  <c r="B3457"/>
  <c r="C3457"/>
  <c r="E3458" l="1"/>
  <c r="A3459"/>
  <c r="C3458"/>
  <c r="D3458"/>
  <c r="B3458"/>
  <c r="E3459" l="1"/>
  <c r="D3459"/>
  <c r="B3459"/>
  <c r="A3460"/>
  <c r="C3459"/>
  <c r="E3460" l="1"/>
  <c r="C3460"/>
  <c r="D3460" s="1"/>
  <c r="A3461"/>
  <c r="B3460"/>
  <c r="E3461" l="1"/>
  <c r="A3462"/>
  <c r="D3461"/>
  <c r="B3461"/>
  <c r="C3461"/>
  <c r="E3462" l="1"/>
  <c r="C3462"/>
  <c r="D3462" s="1"/>
  <c r="A3463"/>
  <c r="B3462"/>
  <c r="E3463" l="1"/>
  <c r="B3463"/>
  <c r="D3463" s="1"/>
  <c r="A3464"/>
  <c r="C3463"/>
  <c r="E3464" l="1"/>
  <c r="A3465"/>
  <c r="C3464"/>
  <c r="D3464" s="1"/>
  <c r="B3464"/>
  <c r="E3465" l="1"/>
  <c r="D3465"/>
  <c r="A3466"/>
  <c r="B3465"/>
  <c r="C3465"/>
  <c r="E3466" l="1"/>
  <c r="A3467"/>
  <c r="C3466"/>
  <c r="D3466" s="1"/>
  <c r="B3466"/>
  <c r="E3467" l="1"/>
  <c r="A3468"/>
  <c r="D3467"/>
  <c r="B3467"/>
  <c r="C3467"/>
  <c r="E3468" l="1"/>
  <c r="A3469"/>
  <c r="C3468"/>
  <c r="D3468" s="1"/>
  <c r="B3468"/>
  <c r="E3469" l="1"/>
  <c r="A3470"/>
  <c r="D3469"/>
  <c r="B3469"/>
  <c r="C3469"/>
  <c r="E3470" l="1"/>
  <c r="C3470"/>
  <c r="D3470" s="1"/>
  <c r="A3471"/>
  <c r="B3470"/>
  <c r="E3471" l="1"/>
  <c r="B3471"/>
  <c r="D3471" s="1"/>
  <c r="A3472"/>
  <c r="C3471"/>
  <c r="E3472" l="1"/>
  <c r="A3473"/>
  <c r="C3472"/>
  <c r="D3472" s="1"/>
  <c r="B3472"/>
  <c r="E3473" l="1"/>
  <c r="A3474"/>
  <c r="D3473"/>
  <c r="B3473"/>
  <c r="C3473"/>
  <c r="E3474" l="1"/>
  <c r="A3475"/>
  <c r="C3474"/>
  <c r="D3474" s="1"/>
  <c r="B3474"/>
  <c r="E3475" l="1"/>
  <c r="D3475"/>
  <c r="A3476"/>
  <c r="B3475"/>
  <c r="C3475"/>
  <c r="E3476" l="1"/>
  <c r="A3477"/>
  <c r="C3476"/>
  <c r="D3476"/>
  <c r="B3476"/>
  <c r="E3477" l="1"/>
  <c r="A3478"/>
  <c r="B3477"/>
  <c r="D3477" s="1"/>
  <c r="C3477"/>
  <c r="E3478" l="1"/>
  <c r="A3479"/>
  <c r="C3478"/>
  <c r="D3478" s="1"/>
  <c r="B3478"/>
  <c r="E3479" l="1"/>
  <c r="A3480"/>
  <c r="B3479"/>
  <c r="D3479"/>
  <c r="C3479"/>
  <c r="E3480" l="1"/>
  <c r="A3481"/>
  <c r="C3480"/>
  <c r="D3480" s="1"/>
  <c r="B3480"/>
  <c r="E3481" l="1"/>
  <c r="B3481"/>
  <c r="D3481" s="1"/>
  <c r="A3482"/>
  <c r="C3481"/>
  <c r="E3482" l="1"/>
  <c r="A3483"/>
  <c r="C3482"/>
  <c r="D3482" s="1"/>
  <c r="B3482"/>
  <c r="E3483" l="1"/>
  <c r="A3484"/>
  <c r="D3483"/>
  <c r="B3483"/>
  <c r="C3483"/>
  <c r="E3484" l="1"/>
  <c r="C3484"/>
  <c r="D3484" s="1"/>
  <c r="A3485"/>
  <c r="B3484"/>
  <c r="E3485" l="1"/>
  <c r="A3486"/>
  <c r="D3485"/>
  <c r="B3485"/>
  <c r="C3485"/>
  <c r="E3486" l="1"/>
  <c r="C3486"/>
  <c r="D3486" s="1"/>
  <c r="A3487"/>
  <c r="B3486"/>
  <c r="E3487" l="1"/>
  <c r="B3487"/>
  <c r="D3487" s="1"/>
  <c r="A3488"/>
  <c r="C3487"/>
  <c r="E3488" l="1"/>
  <c r="A3489"/>
  <c r="C3488"/>
  <c r="D3488"/>
  <c r="B3488"/>
  <c r="E3489" l="1"/>
  <c r="D3489"/>
  <c r="A3490"/>
  <c r="B3489"/>
  <c r="C3489"/>
  <c r="E3490" l="1"/>
  <c r="A3491"/>
  <c r="C3490"/>
  <c r="D3490"/>
  <c r="B3490"/>
  <c r="E3491" l="1"/>
  <c r="A3492"/>
  <c r="B3491"/>
  <c r="D3491" s="1"/>
  <c r="C3491"/>
  <c r="E3492" l="1"/>
  <c r="A3493"/>
  <c r="C3492"/>
  <c r="D3492" s="1"/>
  <c r="B3492"/>
  <c r="E3493" l="1"/>
  <c r="A3494"/>
  <c r="D3493"/>
  <c r="B3493"/>
  <c r="C3493"/>
  <c r="E3494" l="1"/>
  <c r="A3495"/>
  <c r="C3494"/>
  <c r="D3494" s="1"/>
  <c r="B3494"/>
  <c r="E3495" l="1"/>
  <c r="B3495"/>
  <c r="D3495" s="1"/>
  <c r="A3496"/>
  <c r="C3495"/>
  <c r="E3496" l="1"/>
  <c r="C3496"/>
  <c r="D3496" s="1"/>
  <c r="A3497"/>
  <c r="B3496"/>
  <c r="E3497" l="1"/>
  <c r="D3497"/>
  <c r="B3497"/>
  <c r="A3498"/>
  <c r="C3497"/>
  <c r="E3498" l="1"/>
  <c r="A3499"/>
  <c r="C3498"/>
  <c r="D3498"/>
  <c r="B3498"/>
  <c r="E3499" l="1"/>
  <c r="D3499"/>
  <c r="A3500"/>
  <c r="B3499"/>
  <c r="C3499"/>
  <c r="E3500" l="1"/>
  <c r="C3500"/>
  <c r="D3500" s="1"/>
  <c r="A3501"/>
  <c r="B3500"/>
  <c r="E3501" l="1"/>
  <c r="A3502"/>
  <c r="D3501"/>
  <c r="B3501"/>
  <c r="C3501"/>
  <c r="E3502" l="1"/>
  <c r="A3503"/>
  <c r="C3502"/>
  <c r="D3502"/>
  <c r="B3502"/>
  <c r="E3503" l="1"/>
  <c r="A3504"/>
  <c r="B3503"/>
  <c r="D3503" s="1"/>
  <c r="C3503"/>
  <c r="E3504" l="1"/>
  <c r="A3505"/>
  <c r="C3504"/>
  <c r="D3504" s="1"/>
  <c r="B3504"/>
  <c r="E3505" l="1"/>
  <c r="A3506"/>
  <c r="D3505"/>
  <c r="B3505"/>
  <c r="C3505"/>
  <c r="E3506" l="1"/>
  <c r="A3507"/>
  <c r="C3506"/>
  <c r="D3506"/>
  <c r="B3506"/>
  <c r="E3507" l="1"/>
  <c r="D3507"/>
  <c r="B3507"/>
  <c r="A3508"/>
  <c r="C3507"/>
  <c r="E3508" l="1"/>
  <c r="C3508"/>
  <c r="D3508" s="1"/>
  <c r="A3509"/>
  <c r="B3508"/>
  <c r="E3509" l="1"/>
  <c r="A3510"/>
  <c r="D3509"/>
  <c r="B3509"/>
  <c r="C3509"/>
  <c r="E3510" l="1"/>
  <c r="A3511"/>
  <c r="C3510"/>
  <c r="D3510"/>
  <c r="B3510"/>
  <c r="E3511" l="1"/>
  <c r="B3511"/>
  <c r="D3511" s="1"/>
  <c r="A3512"/>
  <c r="C3511"/>
  <c r="E3512" l="1"/>
  <c r="A3513"/>
  <c r="C3512"/>
  <c r="D3512" s="1"/>
  <c r="B3512"/>
  <c r="E3513" l="1"/>
  <c r="D3513"/>
  <c r="A3514"/>
  <c r="B3513"/>
  <c r="C3513"/>
  <c r="E3514" l="1"/>
  <c r="A3515"/>
  <c r="C3514"/>
  <c r="D3514" s="1"/>
  <c r="B3514"/>
  <c r="E3515" l="1"/>
  <c r="A3516"/>
  <c r="B3515"/>
  <c r="D3515" s="1"/>
  <c r="C3515"/>
  <c r="E3516" l="1"/>
  <c r="A3517"/>
  <c r="C3516"/>
  <c r="D3516"/>
  <c r="B3516"/>
  <c r="E3517" l="1"/>
  <c r="A3518"/>
  <c r="D3517"/>
  <c r="B3517"/>
  <c r="C3517"/>
  <c r="E3518" l="1"/>
  <c r="C3518"/>
  <c r="D3518" s="1"/>
  <c r="A3519"/>
  <c r="B3518"/>
  <c r="E3519" l="1"/>
  <c r="A3520"/>
  <c r="B3519"/>
  <c r="D3519" s="1"/>
  <c r="C3519"/>
  <c r="E3520" l="1"/>
  <c r="C3520"/>
  <c r="D3520" s="1"/>
  <c r="A3521"/>
  <c r="B3520"/>
  <c r="E3521" l="1"/>
  <c r="A3522"/>
  <c r="D3521"/>
  <c r="B3521"/>
  <c r="C3521"/>
  <c r="E3522" l="1"/>
  <c r="A3523"/>
  <c r="C3522"/>
  <c r="D3522" s="1"/>
  <c r="B3522"/>
  <c r="E3523" l="1"/>
  <c r="D3523"/>
  <c r="A3524"/>
  <c r="B3523"/>
  <c r="C3523"/>
  <c r="E3524" l="1"/>
  <c r="A3525"/>
  <c r="D3524"/>
  <c r="C3524"/>
  <c r="B3524"/>
  <c r="E3525" l="1"/>
  <c r="A3526"/>
  <c r="D3525"/>
  <c r="B3525"/>
  <c r="C3525"/>
  <c r="E3526" l="1"/>
  <c r="A3527"/>
  <c r="C3526"/>
  <c r="D3526" s="1"/>
  <c r="B3526"/>
  <c r="E3527" l="1"/>
  <c r="A3528"/>
  <c r="D3527"/>
  <c r="C3527"/>
  <c r="B3527"/>
  <c r="E3528" l="1"/>
  <c r="A3529"/>
  <c r="C3528"/>
  <c r="D3528" s="1"/>
  <c r="B3528"/>
  <c r="E3529" l="1"/>
  <c r="A3530"/>
  <c r="D3529"/>
  <c r="C3529"/>
  <c r="B3529"/>
  <c r="E3530" l="1"/>
  <c r="A3531"/>
  <c r="C3530"/>
  <c r="D3530" s="1"/>
  <c r="B3530"/>
  <c r="E3531" l="1"/>
  <c r="B3531"/>
  <c r="D3531" s="1"/>
  <c r="A3532"/>
  <c r="C3531"/>
  <c r="E3532" l="1"/>
  <c r="A3533"/>
  <c r="C3532"/>
  <c r="D3532" s="1"/>
  <c r="B3532"/>
  <c r="E3533" l="1"/>
  <c r="A3534"/>
  <c r="D3533"/>
  <c r="B3533"/>
  <c r="C3533"/>
  <c r="E3534" l="1"/>
  <c r="A3535"/>
  <c r="B3534"/>
  <c r="D3534"/>
  <c r="C3534"/>
  <c r="E3535" l="1"/>
  <c r="A3536"/>
  <c r="D3535"/>
  <c r="C3535"/>
  <c r="B3535"/>
  <c r="E3536" l="1"/>
  <c r="A3537"/>
  <c r="C3536"/>
  <c r="D3536"/>
  <c r="B3536"/>
  <c r="E3537" l="1"/>
  <c r="A3538"/>
  <c r="C3537"/>
  <c r="D3537" s="1"/>
  <c r="B3537"/>
  <c r="E3538" l="1"/>
  <c r="A3539"/>
  <c r="C3538"/>
  <c r="D3538" s="1"/>
  <c r="B3538"/>
  <c r="E3539" l="1"/>
  <c r="A3540"/>
  <c r="B3539"/>
  <c r="D3539"/>
  <c r="C3539"/>
  <c r="E3540" l="1"/>
  <c r="A3541"/>
  <c r="D3540"/>
  <c r="C3540"/>
  <c r="B3540"/>
  <c r="E3541" l="1"/>
  <c r="D3541"/>
  <c r="A3542"/>
  <c r="B3541"/>
  <c r="C3541"/>
  <c r="E3542" l="1"/>
  <c r="A3543"/>
  <c r="C3542"/>
  <c r="D3542" s="1"/>
  <c r="B3542"/>
  <c r="E3543" l="1"/>
  <c r="A3544"/>
  <c r="D3543"/>
  <c r="C3543"/>
  <c r="B3543"/>
  <c r="E3544" l="1"/>
  <c r="A3545"/>
  <c r="C3544"/>
  <c r="D3544"/>
  <c r="B3544"/>
  <c r="E3545" l="1"/>
  <c r="A3546"/>
  <c r="D3545"/>
  <c r="C3545"/>
  <c r="B3545"/>
  <c r="E3546" l="1"/>
  <c r="A3547"/>
  <c r="C3546"/>
  <c r="D3546" s="1"/>
  <c r="B3546"/>
  <c r="E3547" l="1"/>
  <c r="A3548"/>
  <c r="B3547"/>
  <c r="D3547" s="1"/>
  <c r="C3547"/>
  <c r="E3548" l="1"/>
  <c r="A3549"/>
  <c r="B3548"/>
  <c r="D3548"/>
  <c r="C3548"/>
  <c r="E3549" l="1"/>
  <c r="A3550"/>
  <c r="D3549"/>
  <c r="B3549"/>
  <c r="C3549"/>
  <c r="E3550" l="1"/>
  <c r="A3551"/>
  <c r="C3550"/>
  <c r="D3550" s="1"/>
  <c r="B3550"/>
  <c r="E3551" l="1"/>
  <c r="A3552"/>
  <c r="D3551"/>
  <c r="C3551"/>
  <c r="B3551"/>
  <c r="E3552" l="1"/>
  <c r="A3553"/>
  <c r="C3552"/>
  <c r="D3552" s="1"/>
  <c r="B3552"/>
  <c r="E3553" l="1"/>
  <c r="A3554"/>
  <c r="D3553"/>
  <c r="C3553"/>
  <c r="B3553"/>
  <c r="E3554" l="1"/>
  <c r="A3555"/>
  <c r="C3554"/>
  <c r="D3554" s="1"/>
  <c r="B3554"/>
  <c r="E3555" l="1"/>
  <c r="A3556"/>
  <c r="B3555"/>
  <c r="C3555"/>
  <c r="D3555" s="1"/>
  <c r="E3556" l="1"/>
  <c r="A3557"/>
  <c r="D3556"/>
  <c r="C3556"/>
  <c r="B3556"/>
  <c r="E3557" l="1"/>
  <c r="A3558"/>
  <c r="D3557"/>
  <c r="B3557"/>
  <c r="C3557"/>
  <c r="E3558" l="1"/>
  <c r="A3559"/>
  <c r="D3558"/>
  <c r="C3558"/>
  <c r="B3558"/>
  <c r="E3559" l="1"/>
  <c r="A3560"/>
  <c r="D3559"/>
  <c r="C3559"/>
  <c r="B3559"/>
  <c r="E3560" l="1"/>
  <c r="A3561"/>
  <c r="C3560"/>
  <c r="D3560"/>
  <c r="B3560"/>
  <c r="E3561" l="1"/>
  <c r="A3562"/>
  <c r="D3561"/>
  <c r="C3561"/>
  <c r="B3561"/>
  <c r="E3562" l="1"/>
  <c r="A3563"/>
  <c r="C3562"/>
  <c r="D3562" s="1"/>
  <c r="B3562"/>
  <c r="E3563" l="1"/>
  <c r="B3563"/>
  <c r="D3563" s="1"/>
  <c r="A3564"/>
  <c r="C3563"/>
  <c r="E3564" l="1"/>
  <c r="A3565"/>
  <c r="D3564"/>
  <c r="C3564"/>
  <c r="B3564"/>
  <c r="E3565" l="1"/>
  <c r="A3566"/>
  <c r="D3565"/>
  <c r="B3565"/>
  <c r="C3565"/>
  <c r="E3566" l="1"/>
  <c r="A3567"/>
  <c r="B3566"/>
  <c r="D3566"/>
  <c r="C3566"/>
  <c r="E3567" l="1"/>
  <c r="A3568"/>
  <c r="C3567"/>
  <c r="D3567" s="1"/>
  <c r="B3567"/>
  <c r="E3568" l="1"/>
  <c r="A3569"/>
  <c r="C3568"/>
  <c r="D3568"/>
  <c r="B3568"/>
  <c r="E3569" l="1"/>
  <c r="A3570"/>
  <c r="C3569"/>
  <c r="D3569" s="1"/>
  <c r="B3569"/>
  <c r="E3570" l="1"/>
  <c r="A3571"/>
  <c r="C3570"/>
  <c r="D3570" s="1"/>
  <c r="B3570"/>
  <c r="E3571" l="1"/>
  <c r="A3572"/>
  <c r="B3571"/>
  <c r="D3571" s="1"/>
  <c r="C3571"/>
  <c r="E3572" l="1"/>
  <c r="A3573"/>
  <c r="D3572"/>
  <c r="C3572"/>
  <c r="B3572"/>
  <c r="E3573" l="1"/>
  <c r="A3574"/>
  <c r="B3573"/>
  <c r="D3573" s="1"/>
  <c r="C3573"/>
  <c r="E3574" l="1"/>
  <c r="A3575"/>
  <c r="D3574"/>
  <c r="C3574"/>
  <c r="B3574"/>
  <c r="E3575" l="1"/>
  <c r="A3576"/>
  <c r="D3575"/>
  <c r="C3575"/>
  <c r="B3575"/>
  <c r="E3576" l="1"/>
  <c r="A3577"/>
  <c r="C3576"/>
  <c r="D3576"/>
  <c r="B3576"/>
  <c r="E3577" l="1"/>
  <c r="A3578"/>
  <c r="D3577"/>
  <c r="C3577"/>
  <c r="B3577"/>
  <c r="E3578" l="1"/>
  <c r="A3579"/>
  <c r="C3578"/>
  <c r="D3578" s="1"/>
  <c r="B3578"/>
  <c r="E3579" l="1"/>
  <c r="A3580"/>
  <c r="B3579"/>
  <c r="D3579"/>
  <c r="C3579"/>
  <c r="E3580" l="1"/>
  <c r="A3581"/>
  <c r="B3580"/>
  <c r="D3580" s="1"/>
  <c r="C3580"/>
  <c r="E3581" l="1"/>
  <c r="A3582"/>
  <c r="D3581"/>
  <c r="B3581"/>
  <c r="C3581"/>
  <c r="E3582" l="1"/>
  <c r="A3583"/>
  <c r="D3582"/>
  <c r="C3582"/>
  <c r="B3582"/>
  <c r="E3583" l="1"/>
  <c r="A3584"/>
  <c r="C3583"/>
  <c r="D3583" s="1"/>
  <c r="B3583"/>
  <c r="E3584" l="1"/>
  <c r="A3585"/>
  <c r="C3584"/>
  <c r="D3584"/>
  <c r="B3584"/>
  <c r="E3585" l="1"/>
  <c r="A3586"/>
  <c r="D3585"/>
  <c r="C3585"/>
  <c r="B3585"/>
  <c r="E3586" l="1"/>
  <c r="A3587"/>
  <c r="C3586"/>
  <c r="D3586" s="1"/>
  <c r="B3586"/>
  <c r="E3587" l="1"/>
  <c r="A3588"/>
  <c r="B3587"/>
  <c r="C3587"/>
  <c r="D3587" s="1"/>
  <c r="E3588" l="1"/>
  <c r="A3589"/>
  <c r="C3588"/>
  <c r="D3588" s="1"/>
  <c r="B3588"/>
  <c r="E3589" l="1"/>
  <c r="A3590"/>
  <c r="D3589"/>
  <c r="B3589"/>
  <c r="C3589"/>
  <c r="E3590" l="1"/>
  <c r="A3591"/>
  <c r="D3590"/>
  <c r="C3590"/>
  <c r="B3590"/>
  <c r="E3591" l="1"/>
  <c r="A3592"/>
  <c r="D3591"/>
  <c r="C3591"/>
  <c r="B3591"/>
  <c r="E3592" l="1"/>
  <c r="A3593"/>
  <c r="C3592"/>
  <c r="D3592" s="1"/>
  <c r="B3592"/>
  <c r="E3593" l="1"/>
  <c r="A3594"/>
  <c r="C3593"/>
  <c r="D3593" s="1"/>
  <c r="B3593"/>
  <c r="E3594" l="1"/>
  <c r="A3595"/>
  <c r="C3594"/>
  <c r="D3594" s="1"/>
  <c r="B3594"/>
  <c r="E3595" l="1"/>
  <c r="B3595"/>
  <c r="D3595" s="1"/>
  <c r="A3596"/>
  <c r="C3595"/>
  <c r="E3596" l="1"/>
  <c r="A3597"/>
  <c r="D3596"/>
  <c r="C3596"/>
  <c r="B3596"/>
  <c r="E3597" l="1"/>
  <c r="A3598"/>
  <c r="D3597"/>
  <c r="B3597"/>
  <c r="C3597"/>
  <c r="E3598" l="1"/>
  <c r="A3599"/>
  <c r="B3598"/>
  <c r="D3598"/>
  <c r="C3598"/>
  <c r="E3599" l="1"/>
  <c r="A3600"/>
  <c r="D3599"/>
  <c r="C3599"/>
  <c r="B3599"/>
  <c r="E3600" l="1"/>
  <c r="A3601"/>
  <c r="C3600"/>
  <c r="D3600" s="1"/>
  <c r="B3600"/>
  <c r="E3601" l="1"/>
  <c r="A3602"/>
  <c r="C3601"/>
  <c r="D3601" s="1"/>
  <c r="B3601"/>
  <c r="E3602" l="1"/>
  <c r="A3603"/>
  <c r="C3602"/>
  <c r="D3602" s="1"/>
  <c r="B3602"/>
  <c r="E3603" l="1"/>
  <c r="A3604"/>
  <c r="B3603"/>
  <c r="D3603"/>
  <c r="C3603"/>
  <c r="E3604" l="1"/>
  <c r="A3605"/>
  <c r="D3604"/>
  <c r="C3604"/>
  <c r="B3604"/>
  <c r="E3605" l="1"/>
  <c r="D3605"/>
  <c r="A3606"/>
  <c r="B3605"/>
  <c r="C3605"/>
  <c r="E3606" l="1"/>
  <c r="A3607"/>
  <c r="C3606"/>
  <c r="D3606" s="1"/>
  <c r="B3606"/>
  <c r="E3607" l="1"/>
  <c r="A3608"/>
  <c r="D3607"/>
  <c r="C3607"/>
  <c r="B3607"/>
  <c r="E3608" l="1"/>
  <c r="A3609"/>
  <c r="C3608"/>
  <c r="D3608"/>
  <c r="B3608"/>
  <c r="E3609" l="1"/>
  <c r="A3610"/>
  <c r="D3609"/>
  <c r="C3609"/>
  <c r="B3609"/>
  <c r="E3610" l="1"/>
  <c r="A3611"/>
  <c r="C3610"/>
  <c r="D3610"/>
  <c r="B3610"/>
  <c r="E3611" l="1"/>
  <c r="A3612"/>
  <c r="B3611"/>
  <c r="D3611"/>
  <c r="C3611"/>
  <c r="E3612" l="1"/>
  <c r="A3613"/>
  <c r="B3612"/>
  <c r="D3612" s="1"/>
  <c r="C3612"/>
  <c r="E3613" l="1"/>
  <c r="A3614"/>
  <c r="D3613"/>
  <c r="B3613"/>
  <c r="C3613"/>
  <c r="E3614" l="1"/>
  <c r="A3615"/>
  <c r="C3614"/>
  <c r="D3614" s="1"/>
  <c r="B3614"/>
  <c r="E3615" l="1"/>
  <c r="A3616"/>
  <c r="D3615"/>
  <c r="C3615"/>
  <c r="B3615"/>
  <c r="E3616" l="1"/>
  <c r="A3617"/>
  <c r="C3616"/>
  <c r="D3616"/>
  <c r="B3616"/>
  <c r="E3617" l="1"/>
  <c r="A3618"/>
  <c r="D3617"/>
  <c r="C3617"/>
  <c r="B3617"/>
  <c r="E3618" l="1"/>
  <c r="A3619"/>
  <c r="C3618"/>
  <c r="D3618"/>
  <c r="B3618"/>
  <c r="E3619" l="1"/>
  <c r="A3620"/>
  <c r="B3619"/>
  <c r="C3619"/>
  <c r="D3619" s="1"/>
  <c r="E3620" l="1"/>
  <c r="A3621"/>
  <c r="D3620"/>
  <c r="C3620"/>
  <c r="B3620"/>
  <c r="E3621" l="1"/>
  <c r="A3622"/>
  <c r="D3621"/>
  <c r="B3621"/>
  <c r="C3621"/>
  <c r="E3622" l="1"/>
  <c r="A3623"/>
  <c r="C3622"/>
  <c r="D3622" s="1"/>
  <c r="B3622"/>
  <c r="E3623" l="1"/>
  <c r="A3624"/>
  <c r="D3623"/>
  <c r="C3623"/>
  <c r="B3623"/>
  <c r="E3624" l="1"/>
  <c r="A3625"/>
  <c r="C3624"/>
  <c r="D3624" s="1"/>
  <c r="B3624"/>
  <c r="E3625" l="1"/>
  <c r="A3626"/>
  <c r="D3625"/>
  <c r="C3625"/>
  <c r="B3625"/>
  <c r="E3626" l="1"/>
  <c r="A3627"/>
  <c r="C3626"/>
  <c r="D3626" s="1"/>
  <c r="B3626"/>
  <c r="E3627" l="1"/>
  <c r="B3627"/>
  <c r="D3627" s="1"/>
  <c r="A3628"/>
  <c r="C3627"/>
  <c r="E3628" l="1"/>
  <c r="A3629"/>
  <c r="D3628"/>
  <c r="C3628"/>
  <c r="B3628"/>
  <c r="E3629" l="1"/>
  <c r="A3630"/>
  <c r="D3629"/>
  <c r="B3629"/>
  <c r="C3629"/>
  <c r="E3630" l="1"/>
  <c r="A3631"/>
  <c r="B3630"/>
  <c r="D3630"/>
  <c r="C3630"/>
  <c r="E3631" l="1"/>
  <c r="A3632"/>
  <c r="D3631"/>
  <c r="C3631"/>
  <c r="B3631"/>
  <c r="E3632" l="1"/>
  <c r="A3633"/>
  <c r="C3632"/>
  <c r="D3632" s="1"/>
  <c r="B3632"/>
  <c r="E3633" l="1"/>
  <c r="A3634"/>
  <c r="C3633"/>
  <c r="D3633" s="1"/>
  <c r="B3633"/>
  <c r="E3634" l="1"/>
  <c r="A3635"/>
  <c r="C3634"/>
  <c r="D3634" s="1"/>
  <c r="B3634"/>
  <c r="E3635" l="1"/>
  <c r="A3636"/>
  <c r="B3635"/>
  <c r="D3635" s="1"/>
  <c r="C3635"/>
  <c r="E3636" l="1"/>
  <c r="A3637"/>
  <c r="D3636"/>
  <c r="C3636"/>
  <c r="B3636"/>
  <c r="E3637" l="1"/>
  <c r="D3637"/>
  <c r="A3638"/>
  <c r="B3637"/>
  <c r="C3637"/>
  <c r="E3638" l="1"/>
  <c r="A3639"/>
  <c r="D3638"/>
  <c r="C3638"/>
  <c r="B3638"/>
  <c r="E3639" l="1"/>
  <c r="A3640"/>
  <c r="D3639"/>
  <c r="C3639"/>
  <c r="B3639"/>
  <c r="E3640" l="1"/>
  <c r="A3641"/>
  <c r="C3640"/>
  <c r="D3640"/>
  <c r="B3640"/>
  <c r="E3641" l="1"/>
  <c r="A3642"/>
  <c r="D3641"/>
  <c r="C3641"/>
  <c r="B3641"/>
  <c r="E3642" l="1"/>
  <c r="A3643"/>
  <c r="C3642"/>
  <c r="D3642" s="1"/>
  <c r="B3642"/>
  <c r="E3643" l="1"/>
  <c r="A3644"/>
  <c r="B3643"/>
  <c r="D3643" s="1"/>
  <c r="C3643"/>
  <c r="E3644" l="1"/>
  <c r="A3645"/>
  <c r="B3644"/>
  <c r="D3644"/>
  <c r="C3644"/>
  <c r="E3645" l="1"/>
  <c r="A3646"/>
  <c r="D3645"/>
  <c r="B3645"/>
  <c r="C3645"/>
  <c r="E3646" l="1"/>
  <c r="A3647"/>
  <c r="D3646"/>
  <c r="C3646"/>
  <c r="B3646"/>
  <c r="E3647" l="1"/>
  <c r="A3648"/>
  <c r="D3647"/>
  <c r="C3647"/>
  <c r="B3647"/>
  <c r="E3648" l="1"/>
  <c r="A3649"/>
  <c r="C3648"/>
  <c r="D3648"/>
  <c r="B3648"/>
  <c r="E3649" l="1"/>
  <c r="A3650"/>
  <c r="D3649"/>
  <c r="C3649"/>
  <c r="B3649"/>
  <c r="E3650" l="1"/>
  <c r="A3651"/>
  <c r="C3650"/>
  <c r="D3650"/>
  <c r="B3650"/>
  <c r="E3651" l="1"/>
  <c r="A3652"/>
  <c r="B3651"/>
  <c r="C3651"/>
  <c r="D3651" s="1"/>
  <c r="E3652" l="1"/>
  <c r="A3653"/>
  <c r="D3652"/>
  <c r="C3652"/>
  <c r="B3652"/>
  <c r="E3653" l="1"/>
  <c r="A3654"/>
  <c r="B3653"/>
  <c r="D3653" s="1"/>
  <c r="C3653"/>
  <c r="E3654" l="1"/>
  <c r="A3655"/>
  <c r="D3654"/>
  <c r="C3654"/>
  <c r="B3654"/>
  <c r="E3655" l="1"/>
  <c r="A3656"/>
  <c r="C3655"/>
  <c r="D3655" s="1"/>
  <c r="B3655"/>
  <c r="E3656" l="1"/>
  <c r="A3657"/>
  <c r="C3656"/>
  <c r="D3656" s="1"/>
  <c r="B3656"/>
  <c r="E3657" l="1"/>
  <c r="A3658"/>
  <c r="D3657"/>
  <c r="C3657"/>
  <c r="B3657"/>
  <c r="E3658" l="1"/>
  <c r="A3659"/>
  <c r="C3658"/>
  <c r="D3658" s="1"/>
  <c r="B3658"/>
  <c r="E3659" l="1"/>
  <c r="B3659"/>
  <c r="D3659" s="1"/>
  <c r="A3660"/>
  <c r="C3659"/>
  <c r="E3660" l="1"/>
  <c r="A3661"/>
  <c r="D3660"/>
  <c r="C3660"/>
  <c r="B3660"/>
  <c r="E3661" l="1"/>
  <c r="A3662"/>
  <c r="D3661"/>
  <c r="B3661"/>
  <c r="C3661"/>
  <c r="E3662" l="1"/>
  <c r="A3663"/>
  <c r="B3662"/>
  <c r="D3662"/>
  <c r="C3662"/>
  <c r="E3663" l="1"/>
  <c r="A3664"/>
  <c r="D3663"/>
  <c r="C3663"/>
  <c r="B3663"/>
  <c r="E3664" l="1"/>
  <c r="A3665"/>
  <c r="C3664"/>
  <c r="D3664" s="1"/>
  <c r="B3664"/>
  <c r="E3665" l="1"/>
  <c r="A3666"/>
  <c r="C3665"/>
  <c r="D3665" s="1"/>
  <c r="B3665"/>
  <c r="E3666" l="1"/>
  <c r="A3667"/>
  <c r="C3666"/>
  <c r="D3666" s="1"/>
  <c r="B3666"/>
  <c r="E3667" l="1"/>
  <c r="A3668"/>
  <c r="B3667"/>
  <c r="D3667" s="1"/>
  <c r="C3667"/>
  <c r="E3668" l="1"/>
  <c r="D3668"/>
  <c r="C3668"/>
  <c r="B3668"/>
  <c r="A3669"/>
  <c r="E3669" l="1"/>
  <c r="D3669"/>
  <c r="A3670"/>
  <c r="B3669"/>
  <c r="C3669"/>
  <c r="E3670" l="1"/>
  <c r="A3671"/>
  <c r="D3670"/>
  <c r="C3670"/>
  <c r="B3670"/>
  <c r="E3671" l="1"/>
  <c r="A3672"/>
  <c r="D3671"/>
  <c r="C3671"/>
  <c r="B3671"/>
  <c r="E3672" l="1"/>
  <c r="A3673"/>
  <c r="C3672"/>
  <c r="D3672" s="1"/>
  <c r="B3672"/>
  <c r="E3673" l="1"/>
  <c r="A3674"/>
  <c r="D3673"/>
  <c r="C3673"/>
  <c r="B3673"/>
  <c r="E3674" l="1"/>
  <c r="A3675"/>
  <c r="C3674"/>
  <c r="D3674" s="1"/>
  <c r="B3674"/>
  <c r="E3675" l="1"/>
  <c r="A3676"/>
  <c r="B3675"/>
  <c r="D3675"/>
  <c r="C3675"/>
  <c r="E3676" l="1"/>
  <c r="B3676"/>
  <c r="D3676" s="1"/>
  <c r="A3677"/>
  <c r="C3676"/>
  <c r="E3677" l="1"/>
  <c r="A3678"/>
  <c r="B3677"/>
  <c r="D3677" s="1"/>
  <c r="C3677"/>
  <c r="E3678" l="1"/>
  <c r="A3679"/>
  <c r="C3678"/>
  <c r="D3678" s="1"/>
  <c r="B3678"/>
  <c r="E3679" l="1"/>
  <c r="A3680"/>
  <c r="D3679"/>
  <c r="C3679"/>
  <c r="B3679"/>
  <c r="E3680" l="1"/>
  <c r="A3681"/>
  <c r="C3680"/>
  <c r="D3680"/>
  <c r="B3680"/>
  <c r="E3681" l="1"/>
  <c r="A3682"/>
  <c r="D3681"/>
  <c r="C3681"/>
  <c r="B3681"/>
  <c r="E3682" l="1"/>
  <c r="A3683"/>
  <c r="C3682"/>
  <c r="D3682" s="1"/>
  <c r="B3682"/>
  <c r="E3683" l="1"/>
  <c r="A3684"/>
  <c r="B3683"/>
  <c r="C3683"/>
  <c r="D3683" s="1"/>
  <c r="E3684" l="1"/>
  <c r="D3684"/>
  <c r="C3684"/>
  <c r="B3684"/>
  <c r="A3685"/>
  <c r="E3685" l="1"/>
  <c r="A3686"/>
  <c r="D3685"/>
  <c r="B3685"/>
  <c r="C3685"/>
  <c r="E3686" l="1"/>
  <c r="D3686"/>
  <c r="C3686"/>
  <c r="B3686"/>
  <c r="A3687"/>
  <c r="E3687" l="1"/>
  <c r="A3688"/>
  <c r="D3687"/>
  <c r="C3687"/>
  <c r="B3687"/>
  <c r="E3688" l="1"/>
  <c r="A3689"/>
  <c r="C3688"/>
  <c r="D3688"/>
  <c r="B3688"/>
  <c r="E3689" l="1"/>
  <c r="D3689"/>
  <c r="C3689"/>
  <c r="B3689"/>
  <c r="A3690"/>
  <c r="E3690" l="1"/>
  <c r="A3691"/>
  <c r="C3690"/>
  <c r="D3690" s="1"/>
  <c r="B3690"/>
  <c r="E3691" l="1"/>
  <c r="B3691"/>
  <c r="D3691" s="1"/>
  <c r="A3692"/>
  <c r="C3691"/>
  <c r="E3692" l="1"/>
  <c r="D3692"/>
  <c r="C3692"/>
  <c r="A3693"/>
  <c r="B3692"/>
  <c r="E3693" l="1"/>
  <c r="A3694"/>
  <c r="D3693"/>
  <c r="B3693"/>
  <c r="C3693"/>
  <c r="E3694" l="1"/>
  <c r="B3694"/>
  <c r="A3695"/>
  <c r="D3694"/>
  <c r="C3694"/>
  <c r="E3695" l="1"/>
  <c r="A3696"/>
  <c r="C3695"/>
  <c r="D3695" s="1"/>
  <c r="B3695"/>
  <c r="E3696" l="1"/>
  <c r="A3697"/>
  <c r="C3696"/>
  <c r="D3696"/>
  <c r="B3696"/>
  <c r="E3697" l="1"/>
  <c r="C3697"/>
  <c r="D3697" s="1"/>
  <c r="B3697"/>
  <c r="A3698"/>
  <c r="E3698" l="1"/>
  <c r="A3699"/>
  <c r="C3698"/>
  <c r="D3698"/>
  <c r="B3698"/>
  <c r="E3699" l="1"/>
  <c r="A3700"/>
  <c r="B3699"/>
  <c r="D3699" s="1"/>
  <c r="C3699"/>
  <c r="E3700" l="1"/>
  <c r="D3700"/>
  <c r="A3701"/>
  <c r="C3700"/>
  <c r="B3700"/>
  <c r="E3701" l="1"/>
  <c r="D3701"/>
  <c r="A3702"/>
  <c r="B3701"/>
  <c r="C3701"/>
  <c r="E3702" l="1"/>
  <c r="A3703"/>
  <c r="D3702"/>
  <c r="C3702"/>
  <c r="B3702"/>
  <c r="E3703" l="1"/>
  <c r="A3704"/>
  <c r="D3703"/>
  <c r="C3703"/>
  <c r="B3703"/>
  <c r="E3704" l="1"/>
  <c r="A3705"/>
  <c r="C3704"/>
  <c r="D3704"/>
  <c r="B3704"/>
  <c r="E3705" l="1"/>
  <c r="D3705"/>
  <c r="C3705"/>
  <c r="A3706"/>
  <c r="B3705"/>
  <c r="E3706" l="1"/>
  <c r="A3707"/>
  <c r="C3706"/>
  <c r="D3706" s="1"/>
  <c r="B3706"/>
  <c r="E3707" l="1"/>
  <c r="A3708"/>
  <c r="B3707"/>
  <c r="D3707" s="1"/>
  <c r="C3707"/>
  <c r="E3708" l="1"/>
  <c r="B3708"/>
  <c r="D3708" s="1"/>
  <c r="A3709"/>
  <c r="C3708"/>
  <c r="E3709" l="1"/>
  <c r="A3710"/>
  <c r="D3709"/>
  <c r="B3709"/>
  <c r="C3709"/>
  <c r="E3710" l="1"/>
  <c r="C3710"/>
  <c r="D3710" s="1"/>
  <c r="B3710"/>
  <c r="A3711"/>
  <c r="E3711" l="1"/>
  <c r="A3712"/>
  <c r="D3711"/>
  <c r="C3711"/>
  <c r="B3711"/>
  <c r="E3712" l="1"/>
  <c r="A3713"/>
  <c r="C3712"/>
  <c r="D3712" s="1"/>
  <c r="B3712"/>
  <c r="E3713" l="1"/>
  <c r="D3713"/>
  <c r="A3714"/>
  <c r="C3713"/>
  <c r="B3713"/>
  <c r="E3714" l="1"/>
  <c r="A3715"/>
  <c r="C3714"/>
  <c r="D3714" s="1"/>
  <c r="B3714"/>
  <c r="E3715" l="1"/>
  <c r="A3716"/>
  <c r="B3715"/>
  <c r="C3715"/>
  <c r="D3715" s="1"/>
  <c r="E3716" l="1"/>
  <c r="A3717"/>
  <c r="D3716"/>
  <c r="C3716"/>
  <c r="B3716"/>
  <c r="E3717" l="1"/>
  <c r="A3718"/>
  <c r="D3717"/>
  <c r="B3717"/>
  <c r="C3717"/>
  <c r="E3718" l="1"/>
  <c r="D3718"/>
  <c r="C3718"/>
  <c r="A3719"/>
  <c r="B3718"/>
  <c r="E3719" l="1"/>
  <c r="A3720"/>
  <c r="D3719"/>
  <c r="C3719"/>
  <c r="B3719"/>
  <c r="E3720" l="1"/>
  <c r="A3721"/>
  <c r="C3720"/>
  <c r="D3720"/>
  <c r="B3720"/>
  <c r="E3721" l="1"/>
  <c r="A3722"/>
  <c r="D3721"/>
  <c r="C3721"/>
  <c r="B3721"/>
  <c r="E3722" l="1"/>
  <c r="A3723"/>
  <c r="C3722"/>
  <c r="D3722" s="1"/>
  <c r="B3722"/>
  <c r="E3723" l="1"/>
  <c r="B3723"/>
  <c r="D3723" s="1"/>
  <c r="A3724"/>
  <c r="C3723"/>
  <c r="E3724" l="1"/>
  <c r="A3725"/>
  <c r="D3724"/>
  <c r="C3724"/>
  <c r="B3724"/>
  <c r="E3725" l="1"/>
  <c r="A3726"/>
  <c r="D3725"/>
  <c r="B3725"/>
  <c r="C3725"/>
  <c r="E3726" l="1"/>
  <c r="B3726"/>
  <c r="D3726" s="1"/>
  <c r="A3727"/>
  <c r="C3726"/>
  <c r="E3727" l="1"/>
  <c r="A3728"/>
  <c r="C3727"/>
  <c r="D3727" s="1"/>
  <c r="B3727"/>
  <c r="E3728" l="1"/>
  <c r="A3729"/>
  <c r="C3728"/>
  <c r="D3728"/>
  <c r="B3728"/>
  <c r="E3729" l="1"/>
  <c r="C3729"/>
  <c r="D3729" s="1"/>
  <c r="B3729"/>
  <c r="A3730"/>
  <c r="E3730" l="1"/>
  <c r="A3731"/>
  <c r="C3730"/>
  <c r="D3730" s="1"/>
  <c r="B3730"/>
  <c r="E3731" l="1"/>
  <c r="A3732"/>
  <c r="B3731"/>
  <c r="D3731"/>
  <c r="C3731"/>
  <c r="E3732" l="1"/>
  <c r="D3732"/>
  <c r="C3732"/>
  <c r="B3732"/>
  <c r="A3733"/>
  <c r="E3733" l="1"/>
  <c r="D3733"/>
  <c r="A3734"/>
  <c r="B3733"/>
  <c r="C3733"/>
  <c r="E3734" l="1"/>
  <c r="A3735"/>
  <c r="D3734"/>
  <c r="C3734"/>
  <c r="B3734"/>
  <c r="E3735" l="1"/>
  <c r="A3736"/>
  <c r="D3735"/>
  <c r="C3735"/>
  <c r="B3735"/>
  <c r="E3736" l="1"/>
  <c r="A3737"/>
  <c r="C3736"/>
  <c r="D3736" s="1"/>
  <c r="B3736"/>
  <c r="E3737" l="1"/>
  <c r="A3738"/>
  <c r="D3737"/>
  <c r="C3737"/>
  <c r="B3737"/>
  <c r="E3738" l="1"/>
  <c r="A3739"/>
  <c r="C3738"/>
  <c r="D3738" s="1"/>
  <c r="B3738"/>
  <c r="E3739" l="1"/>
  <c r="A3740"/>
  <c r="B3739"/>
  <c r="D3739"/>
  <c r="C3739"/>
  <c r="E3740" l="1"/>
  <c r="B3740"/>
  <c r="D3740" s="1"/>
  <c r="A3741"/>
  <c r="C3740"/>
  <c r="E3741" l="1"/>
  <c r="A3742"/>
  <c r="B3741"/>
  <c r="D3741" s="1"/>
  <c r="C3741"/>
  <c r="E3742" l="1"/>
  <c r="A3743"/>
  <c r="D3742"/>
  <c r="C3742"/>
  <c r="B3742"/>
  <c r="E3743" l="1"/>
  <c r="A3744"/>
  <c r="D3743"/>
  <c r="C3743"/>
  <c r="B3743"/>
  <c r="E3744" l="1"/>
  <c r="A3745"/>
  <c r="C3744"/>
  <c r="D3744"/>
  <c r="B3744"/>
  <c r="E3745" l="1"/>
  <c r="A3746"/>
  <c r="D3745"/>
  <c r="C3745"/>
  <c r="B3745"/>
  <c r="E3746" l="1"/>
  <c r="A3747"/>
  <c r="C3746"/>
  <c r="D3746"/>
  <c r="B3746"/>
  <c r="E3747" l="1"/>
  <c r="A3748"/>
  <c r="B3747"/>
  <c r="C3747"/>
  <c r="D3747" s="1"/>
  <c r="E3748" l="1"/>
  <c r="D3748"/>
  <c r="C3748"/>
  <c r="B3748"/>
  <c r="A3749"/>
  <c r="E3749" l="1"/>
  <c r="A3750"/>
  <c r="D3749"/>
  <c r="B3749"/>
  <c r="C3749"/>
  <c r="E3750" l="1"/>
  <c r="C3750"/>
  <c r="D3750" s="1"/>
  <c r="B3750"/>
  <c r="A3751"/>
  <c r="E3751" l="1"/>
  <c r="A3752"/>
  <c r="C3751"/>
  <c r="D3751" s="1"/>
  <c r="B3751"/>
  <c r="E3752" l="1"/>
  <c r="A3753"/>
  <c r="C3752"/>
  <c r="D3752" s="1"/>
  <c r="B3752"/>
  <c r="E3753" l="1"/>
  <c r="D3753"/>
  <c r="C3753"/>
  <c r="B3753"/>
  <c r="A3754"/>
  <c r="E3754" l="1"/>
  <c r="A3755"/>
  <c r="C3754"/>
  <c r="D3754" s="1"/>
  <c r="B3754"/>
  <c r="E3755" l="1"/>
  <c r="B3755"/>
  <c r="D3755" s="1"/>
  <c r="A3756"/>
  <c r="C3755"/>
  <c r="E3756" l="1"/>
  <c r="C3756"/>
  <c r="D3756" s="1"/>
  <c r="A3757"/>
  <c r="B3756"/>
  <c r="E3757" l="1"/>
  <c r="A3758"/>
  <c r="D3757"/>
  <c r="B3757"/>
  <c r="C3757"/>
  <c r="E3758" l="1"/>
  <c r="B3758"/>
  <c r="D3758" s="1"/>
  <c r="A3759"/>
  <c r="C3758"/>
  <c r="E3759" l="1"/>
  <c r="A3760"/>
  <c r="D3759"/>
  <c r="C3759"/>
  <c r="B3759"/>
  <c r="E3760" l="1"/>
  <c r="A3761"/>
  <c r="C3760"/>
  <c r="D3760"/>
  <c r="B3760"/>
  <c r="E3761" l="1"/>
  <c r="C3761"/>
  <c r="D3761" s="1"/>
  <c r="B3761"/>
  <c r="A3762"/>
  <c r="E3762" l="1"/>
  <c r="A3763"/>
  <c r="C3762"/>
  <c r="D3762" s="1"/>
  <c r="B3762"/>
  <c r="E3763" l="1"/>
  <c r="A3764"/>
  <c r="B3763"/>
  <c r="D3763"/>
  <c r="C3763"/>
  <c r="E3764" l="1"/>
  <c r="D3764"/>
  <c r="A3765"/>
  <c r="C3764"/>
  <c r="B3764"/>
  <c r="E3765" l="1"/>
  <c r="D3765"/>
  <c r="A3766"/>
  <c r="B3765"/>
  <c r="C3765"/>
  <c r="E3766" l="1"/>
  <c r="A3767"/>
  <c r="C3766"/>
  <c r="B3766"/>
  <c r="D3766" s="1"/>
  <c r="E3767" l="1"/>
  <c r="A3768"/>
  <c r="D3767"/>
  <c r="C3767"/>
  <c r="B3767"/>
  <c r="E3768" l="1"/>
  <c r="A3769"/>
  <c r="C3768"/>
  <c r="D3768" s="1"/>
  <c r="B3768"/>
  <c r="E3769" l="1"/>
  <c r="D3769"/>
  <c r="C3769"/>
  <c r="A3770"/>
  <c r="B3769"/>
  <c r="E3770" l="1"/>
  <c r="A3771"/>
  <c r="C3770"/>
  <c r="D3770"/>
  <c r="B3770"/>
  <c r="E3771" l="1"/>
  <c r="A3772"/>
  <c r="B3771"/>
  <c r="D3771"/>
  <c r="C3771"/>
  <c r="E3772" l="1"/>
  <c r="B3772"/>
  <c r="D3772" s="1"/>
  <c r="A3773"/>
  <c r="C3772"/>
  <c r="E3773" l="1"/>
  <c r="A3774"/>
  <c r="D3773"/>
  <c r="B3773"/>
  <c r="C3773"/>
  <c r="E3774" l="1"/>
  <c r="D3774"/>
  <c r="C3774"/>
  <c r="B3774"/>
  <c r="A3775"/>
  <c r="E3775" l="1"/>
  <c r="A3776"/>
  <c r="D3775"/>
  <c r="C3775"/>
  <c r="B3775"/>
  <c r="E3776" l="1"/>
  <c r="A3777"/>
  <c r="C3776"/>
  <c r="D3776"/>
  <c r="B3776"/>
  <c r="E3777" l="1"/>
  <c r="D3777"/>
  <c r="A3778"/>
  <c r="C3777"/>
  <c r="B3777"/>
  <c r="E3778" l="1"/>
  <c r="A3779"/>
  <c r="C3778"/>
  <c r="D3778"/>
  <c r="B3778"/>
  <c r="E3779" l="1"/>
  <c r="A3780"/>
  <c r="B3779"/>
  <c r="C3779"/>
  <c r="D3779" s="1"/>
  <c r="E3780" l="1"/>
  <c r="A3781"/>
  <c r="C3780"/>
  <c r="D3780" s="1"/>
  <c r="B3780"/>
  <c r="E3781" l="1"/>
  <c r="A3782"/>
  <c r="D3781"/>
  <c r="B3781"/>
  <c r="C3781"/>
  <c r="E3782" l="1"/>
  <c r="D3782"/>
  <c r="C3782"/>
  <c r="A3783"/>
  <c r="B3782"/>
  <c r="E3783" l="1"/>
  <c r="A3784"/>
  <c r="D3783"/>
  <c r="C3783"/>
  <c r="B3783"/>
  <c r="E3784" l="1"/>
  <c r="A3785"/>
  <c r="C3784"/>
  <c r="D3784"/>
  <c r="B3784"/>
  <c r="E3785" l="1"/>
  <c r="A3786"/>
  <c r="C3785"/>
  <c r="D3785" s="1"/>
  <c r="B3785"/>
  <c r="E3786" l="1"/>
  <c r="A3787"/>
  <c r="C3786"/>
  <c r="D3786" s="1"/>
  <c r="B3786"/>
  <c r="E3787" l="1"/>
  <c r="B3787"/>
  <c r="D3787" s="1"/>
  <c r="A3788"/>
  <c r="C3787"/>
  <c r="E3788" l="1"/>
  <c r="A3789"/>
  <c r="D3788"/>
  <c r="C3788"/>
  <c r="B3788"/>
  <c r="E3789" l="1"/>
  <c r="A3790"/>
  <c r="D3789"/>
  <c r="B3789"/>
  <c r="C3789"/>
  <c r="E3790" l="1"/>
  <c r="B3790"/>
  <c r="D3790" s="1"/>
  <c r="A3791"/>
  <c r="C3790"/>
  <c r="E3791" l="1"/>
  <c r="A3792"/>
  <c r="D3791"/>
  <c r="C3791"/>
  <c r="B3791"/>
  <c r="E3792" l="1"/>
  <c r="A3793"/>
  <c r="C3792"/>
  <c r="D3792" s="1"/>
  <c r="B3792"/>
  <c r="E3793" l="1"/>
  <c r="C3793"/>
  <c r="D3793" s="1"/>
  <c r="B3793"/>
  <c r="A3794"/>
  <c r="E3794" l="1"/>
  <c r="A3795"/>
  <c r="C3794"/>
  <c r="D3794"/>
  <c r="B3794"/>
  <c r="E3795" l="1"/>
  <c r="A3796"/>
  <c r="B3795"/>
  <c r="D3795" s="1"/>
  <c r="C3795"/>
  <c r="E3796" l="1"/>
  <c r="D3796"/>
  <c r="C3796"/>
  <c r="B3796"/>
  <c r="A3797"/>
  <c r="E3797" l="1"/>
  <c r="D3797"/>
  <c r="A3798"/>
  <c r="B3797"/>
  <c r="C3797"/>
  <c r="E3798" l="1"/>
  <c r="A3799"/>
  <c r="D3798"/>
  <c r="C3798"/>
  <c r="B3798"/>
  <c r="E3799" l="1"/>
  <c r="A3800"/>
  <c r="C3799"/>
  <c r="D3799" s="1"/>
  <c r="B3799"/>
  <c r="E3800" l="1"/>
  <c r="A3801"/>
  <c r="C3800"/>
  <c r="D3800" s="1"/>
  <c r="B3800"/>
  <c r="E3801" l="1"/>
  <c r="A3802"/>
  <c r="D3801"/>
  <c r="C3801"/>
  <c r="B3801"/>
  <c r="E3802" l="1"/>
  <c r="A3803"/>
  <c r="C3802"/>
  <c r="D3802"/>
  <c r="B3802"/>
  <c r="E3803" l="1"/>
  <c r="A3804"/>
  <c r="B3803"/>
  <c r="C3803"/>
  <c r="D3803" s="1"/>
  <c r="E3804" l="1"/>
  <c r="B3804"/>
  <c r="D3804" s="1"/>
  <c r="A3805"/>
  <c r="C3804"/>
  <c r="E3805" l="1"/>
  <c r="A3806"/>
  <c r="D3805"/>
  <c r="B3805"/>
  <c r="C3805"/>
  <c r="E3806" l="1"/>
  <c r="A3807"/>
  <c r="D3806"/>
  <c r="C3806"/>
  <c r="B3806"/>
  <c r="E3807" l="1"/>
  <c r="A3808"/>
  <c r="C3807"/>
  <c r="D3807" s="1"/>
  <c r="B3807"/>
  <c r="E3808" l="1"/>
  <c r="A3809"/>
  <c r="C3808"/>
  <c r="D3808" s="1"/>
  <c r="B3808"/>
  <c r="E3809" l="1"/>
  <c r="A3810"/>
  <c r="D3809"/>
  <c r="C3809"/>
  <c r="B3809"/>
  <c r="E3810" l="1"/>
  <c r="A3811"/>
  <c r="C3810"/>
  <c r="D3810" s="1"/>
  <c r="B3810"/>
  <c r="E3811" l="1"/>
  <c r="A3812"/>
  <c r="B3811"/>
  <c r="C3811"/>
  <c r="D3811"/>
  <c r="E3812" l="1"/>
  <c r="D3812"/>
  <c r="C3812"/>
  <c r="B3812"/>
  <c r="A3813"/>
  <c r="E3813" l="1"/>
  <c r="A3814"/>
  <c r="D3813"/>
  <c r="B3813"/>
  <c r="C3813"/>
  <c r="E3814" l="1"/>
  <c r="D3814"/>
  <c r="C3814"/>
  <c r="B3814"/>
  <c r="A3815"/>
  <c r="E3815" l="1"/>
  <c r="A3816"/>
  <c r="D3815"/>
  <c r="C3815"/>
  <c r="B3815"/>
  <c r="E3816" l="1"/>
  <c r="A3817"/>
  <c r="C3816"/>
  <c r="D3816" s="1"/>
  <c r="B3816"/>
  <c r="E3817" l="1"/>
  <c r="D3817"/>
  <c r="C3817"/>
  <c r="B3817"/>
  <c r="A3818"/>
  <c r="E3818" l="1"/>
  <c r="A3819"/>
  <c r="C3818"/>
  <c r="D3818" s="1"/>
  <c r="B3818"/>
  <c r="E3819" l="1"/>
  <c r="B3819"/>
  <c r="D3819" s="1"/>
  <c r="A3820"/>
  <c r="C3819"/>
  <c r="E3820" l="1"/>
  <c r="D3820"/>
  <c r="C3820"/>
  <c r="A3821"/>
  <c r="B3820"/>
  <c r="E3821" l="1"/>
  <c r="A3822"/>
  <c r="B3821"/>
  <c r="D3821" s="1"/>
  <c r="C3821"/>
  <c r="E3822" l="1"/>
  <c r="B3822"/>
  <c r="A3823"/>
  <c r="C3822"/>
  <c r="D3822" s="1"/>
  <c r="E3823" l="1"/>
  <c r="A3824"/>
  <c r="D3823"/>
  <c r="C3823"/>
  <c r="B3823"/>
  <c r="E3824" l="1"/>
  <c r="A3825"/>
  <c r="C3824"/>
  <c r="D3824"/>
  <c r="B3824"/>
  <c r="E3825" l="1"/>
  <c r="C3825"/>
  <c r="D3825" s="1"/>
  <c r="B3825"/>
  <c r="A3826"/>
  <c r="E3826" l="1"/>
  <c r="A3827"/>
  <c r="C3826"/>
  <c r="D3826" s="1"/>
  <c r="B3826"/>
  <c r="E3827" l="1"/>
  <c r="A3828"/>
  <c r="B3827"/>
  <c r="C3827"/>
  <c r="D3827" s="1"/>
  <c r="E3828" l="1"/>
  <c r="D3828"/>
  <c r="A3829"/>
  <c r="C3828"/>
  <c r="B3828"/>
  <c r="E3829" l="1"/>
  <c r="D3829"/>
  <c r="A3830"/>
  <c r="B3829"/>
  <c r="C3829"/>
  <c r="E3830" l="1"/>
  <c r="A3831"/>
  <c r="C3830"/>
  <c r="D3830" s="1"/>
  <c r="B3830"/>
  <c r="E3831" l="1"/>
  <c r="A3832"/>
  <c r="D3831"/>
  <c r="C3831"/>
  <c r="B3831"/>
  <c r="E3832" l="1"/>
  <c r="A3833"/>
  <c r="C3832"/>
  <c r="D3832"/>
  <c r="B3832"/>
  <c r="E3833" l="1"/>
  <c r="D3833"/>
  <c r="C3833"/>
  <c r="A3834"/>
  <c r="B3833"/>
  <c r="E3834" l="1"/>
  <c r="A3835"/>
  <c r="C3834"/>
  <c r="D3834"/>
  <c r="B3834"/>
  <c r="E3835" l="1"/>
  <c r="A3836"/>
  <c r="B3835"/>
  <c r="D3835"/>
  <c r="C3835"/>
  <c r="E3836" l="1"/>
  <c r="B3836"/>
  <c r="D3836" s="1"/>
  <c r="A3837"/>
  <c r="C3836"/>
  <c r="E3837" l="1"/>
  <c r="A3838"/>
  <c r="D3837"/>
  <c r="B3837"/>
  <c r="C3837"/>
  <c r="E3838" l="1"/>
  <c r="D3838"/>
  <c r="C3838"/>
  <c r="B3838"/>
  <c r="A3839"/>
  <c r="E3839" l="1"/>
  <c r="A3840"/>
  <c r="D3839"/>
  <c r="C3839"/>
  <c r="B3839"/>
  <c r="E3840" l="1"/>
  <c r="A3841"/>
  <c r="C3840"/>
  <c r="D3840"/>
  <c r="B3840"/>
  <c r="E3841" l="1"/>
  <c r="D3841"/>
  <c r="A3842"/>
  <c r="C3841"/>
  <c r="B3841"/>
  <c r="E3842" l="1"/>
  <c r="A3843"/>
  <c r="C3842"/>
  <c r="D3842" s="1"/>
  <c r="B3842"/>
  <c r="E3843" l="1"/>
  <c r="A3844"/>
  <c r="B3843"/>
  <c r="C3843"/>
  <c r="D3843" s="1"/>
  <c r="E3844" l="1"/>
  <c r="A3845"/>
  <c r="D3844"/>
  <c r="C3844"/>
  <c r="B3844"/>
  <c r="E3845" l="1"/>
  <c r="A3846"/>
  <c r="D3845"/>
  <c r="B3845"/>
  <c r="C3845"/>
  <c r="E3846" l="1"/>
  <c r="D3846"/>
  <c r="C3846"/>
  <c r="A3847"/>
  <c r="B3846"/>
  <c r="E3847" l="1"/>
  <c r="A3848"/>
  <c r="C3847"/>
  <c r="D3847" s="1"/>
  <c r="B3847"/>
  <c r="E3848" l="1"/>
  <c r="A3849"/>
  <c r="C3848"/>
  <c r="D3848" s="1"/>
  <c r="B3848"/>
  <c r="E3849" l="1"/>
  <c r="A3850"/>
  <c r="D3849"/>
  <c r="C3849"/>
  <c r="B3849"/>
  <c r="E3850" l="1"/>
  <c r="A3851"/>
  <c r="C3850"/>
  <c r="D3850" s="1"/>
  <c r="B3850"/>
  <c r="E3851" l="1"/>
  <c r="B3851"/>
  <c r="D3851" s="1"/>
  <c r="A3852"/>
  <c r="C3851"/>
  <c r="E3852" l="1"/>
  <c r="A3853"/>
  <c r="D3852"/>
  <c r="C3852"/>
  <c r="B3852"/>
  <c r="E3853" l="1"/>
  <c r="A3854"/>
  <c r="B3853"/>
  <c r="D3853" s="1"/>
  <c r="C3853"/>
  <c r="E3854" l="1"/>
  <c r="B3854"/>
  <c r="D3854" s="1"/>
  <c r="A3855"/>
  <c r="C3854"/>
  <c r="E3855" l="1"/>
  <c r="A3856"/>
  <c r="D3855"/>
  <c r="C3855"/>
  <c r="B3855"/>
  <c r="E3856" l="1"/>
  <c r="A3857"/>
  <c r="C3856"/>
  <c r="D3856" s="1"/>
  <c r="B3856"/>
  <c r="E3857" l="1"/>
  <c r="C3857"/>
  <c r="D3857" s="1"/>
  <c r="B3857"/>
  <c r="A3858"/>
  <c r="E3858" l="1"/>
  <c r="A3859"/>
  <c r="C3858"/>
  <c r="D3858" s="1"/>
  <c r="B3858"/>
  <c r="E3859" l="1"/>
  <c r="A3860"/>
  <c r="B3859"/>
  <c r="D3859"/>
  <c r="C3859"/>
  <c r="E3860" l="1"/>
  <c r="D3860"/>
  <c r="C3860"/>
  <c r="B3860"/>
  <c r="A3861"/>
  <c r="E3861" l="1"/>
  <c r="D3861"/>
  <c r="A3862"/>
  <c r="B3861"/>
  <c r="C3861"/>
  <c r="E3862" l="1"/>
  <c r="A3863"/>
  <c r="C3862"/>
  <c r="D3862" s="1"/>
  <c r="B3862"/>
  <c r="E3863" l="1"/>
  <c r="A3864"/>
  <c r="D3863"/>
  <c r="C3863"/>
  <c r="B3863"/>
  <c r="E3864" l="1"/>
  <c r="A3865"/>
  <c r="C3864"/>
  <c r="D3864"/>
  <c r="B3864"/>
  <c r="E3865" l="1"/>
  <c r="A3866"/>
  <c r="C3865"/>
  <c r="D3865" s="1"/>
  <c r="B3865"/>
  <c r="E3866" l="1"/>
  <c r="A3867"/>
  <c r="C3866"/>
  <c r="D3866" s="1"/>
  <c r="B3866"/>
  <c r="E3867" l="1"/>
  <c r="A3868"/>
  <c r="B3867"/>
  <c r="D3867"/>
  <c r="C3867"/>
  <c r="E3868" l="1"/>
  <c r="A3869"/>
  <c r="C3868"/>
  <c r="D3868"/>
  <c r="B3868"/>
  <c r="E3869" l="1"/>
  <c r="A3870"/>
  <c r="D3869"/>
  <c r="B3869"/>
  <c r="C3869"/>
  <c r="E3870" l="1"/>
  <c r="A3871"/>
  <c r="C3870"/>
  <c r="D3870" s="1"/>
  <c r="B3870"/>
  <c r="E3871" l="1"/>
  <c r="A3872"/>
  <c r="D3871"/>
  <c r="B3871"/>
  <c r="C3871"/>
  <c r="E3872" l="1"/>
  <c r="A3873"/>
  <c r="C3872"/>
  <c r="D3872" s="1"/>
  <c r="B3872"/>
  <c r="E3873" l="1"/>
  <c r="A3874"/>
  <c r="D3873"/>
  <c r="B3873"/>
  <c r="C3873"/>
  <c r="E3874" l="1"/>
  <c r="A3875"/>
  <c r="C3874"/>
  <c r="D3874"/>
  <c r="B3874"/>
  <c r="E3875" l="1"/>
  <c r="A3876"/>
  <c r="B3875"/>
  <c r="D3875" s="1"/>
  <c r="C3875"/>
  <c r="E3876" l="1"/>
  <c r="C3876"/>
  <c r="D3876" s="1"/>
  <c r="A3877"/>
  <c r="B3876"/>
  <c r="E3877" l="1"/>
  <c r="A3878"/>
  <c r="D3877"/>
  <c r="B3877"/>
  <c r="C3877"/>
  <c r="E3878" l="1"/>
  <c r="C3878"/>
  <c r="D3878" s="1"/>
  <c r="A3879"/>
  <c r="B3878"/>
  <c r="E3879" l="1"/>
  <c r="A3880"/>
  <c r="D3879"/>
  <c r="B3879"/>
  <c r="C3879"/>
  <c r="E3880" l="1"/>
  <c r="A3881"/>
  <c r="C3880"/>
  <c r="D3880" s="1"/>
  <c r="B3880"/>
  <c r="E3881" l="1"/>
  <c r="D3881"/>
  <c r="B3881"/>
  <c r="A3882"/>
  <c r="C3881"/>
  <c r="E3882" l="1"/>
  <c r="A3883"/>
  <c r="C3882"/>
  <c r="D3882"/>
  <c r="B3882"/>
  <c r="E3883" l="1"/>
  <c r="B3883"/>
  <c r="D3883" s="1"/>
  <c r="A3884"/>
  <c r="C3883"/>
  <c r="E3884" l="1"/>
  <c r="C3884"/>
  <c r="D3884" s="1"/>
  <c r="A3885"/>
  <c r="B3884"/>
  <c r="E3885" l="1"/>
  <c r="A3886"/>
  <c r="D3885"/>
  <c r="B3885"/>
  <c r="C3885"/>
  <c r="E3886" l="1"/>
  <c r="A3887"/>
  <c r="C3886"/>
  <c r="D3886" s="1"/>
  <c r="B3886"/>
  <c r="E3887" l="1"/>
  <c r="A3888"/>
  <c r="D3887"/>
  <c r="B3887"/>
  <c r="C3887"/>
  <c r="E3888" l="1"/>
  <c r="A3889"/>
  <c r="C3888"/>
  <c r="D3888" s="1"/>
  <c r="B3888"/>
  <c r="E3889" l="1"/>
  <c r="B3889"/>
  <c r="D3889" s="1"/>
  <c r="A3890"/>
  <c r="C3889"/>
  <c r="E3890" l="1"/>
  <c r="A3891"/>
  <c r="C3890"/>
  <c r="D3890" s="1"/>
  <c r="B3890"/>
  <c r="E3891" l="1"/>
  <c r="A3892"/>
  <c r="B3891"/>
  <c r="C3891"/>
  <c r="D3891" s="1"/>
  <c r="E3892" l="1"/>
  <c r="A3893"/>
  <c r="C3892"/>
  <c r="D3892"/>
  <c r="B3892"/>
  <c r="E3893" l="1"/>
  <c r="D3893"/>
  <c r="A3894"/>
  <c r="B3893"/>
  <c r="C3893"/>
  <c r="E3894" l="1"/>
  <c r="A3895"/>
  <c r="C3894"/>
  <c r="D3894" s="1"/>
  <c r="B3894"/>
  <c r="E3895" l="1"/>
  <c r="A3896"/>
  <c r="D3895"/>
  <c r="B3895"/>
  <c r="C3895"/>
  <c r="E3896" l="1"/>
  <c r="A3897"/>
  <c r="C3896"/>
  <c r="D3896" s="1"/>
  <c r="B3896"/>
  <c r="E3897" l="1"/>
  <c r="D3897"/>
  <c r="A3898"/>
  <c r="B3897"/>
  <c r="C3897"/>
  <c r="E3898" l="1"/>
  <c r="A3899"/>
  <c r="C3898"/>
  <c r="D3898" s="1"/>
  <c r="B3898"/>
  <c r="E3899" l="1"/>
  <c r="A3900"/>
  <c r="B3899"/>
  <c r="D3899"/>
  <c r="C3899"/>
  <c r="E3900" l="1"/>
  <c r="A3901"/>
  <c r="C3900"/>
  <c r="D3900" s="1"/>
  <c r="B3900"/>
  <c r="E3901" l="1"/>
  <c r="A3902"/>
  <c r="D3901"/>
  <c r="B3901"/>
  <c r="C3901"/>
  <c r="E3902" l="1"/>
  <c r="C3902"/>
  <c r="D3902" s="1"/>
  <c r="A3903"/>
  <c r="B3902"/>
  <c r="E3903" l="1"/>
  <c r="A3904"/>
  <c r="D3903"/>
  <c r="B3903"/>
  <c r="C3903"/>
  <c r="E3904" l="1"/>
  <c r="A3905"/>
  <c r="C3904"/>
  <c r="D3904" s="1"/>
  <c r="B3904"/>
  <c r="E3905" l="1"/>
  <c r="D3905"/>
  <c r="A3906"/>
  <c r="B3905"/>
  <c r="C3905"/>
  <c r="E3906" l="1"/>
  <c r="A3907"/>
  <c r="C3906"/>
  <c r="D3906" s="1"/>
  <c r="B3906"/>
  <c r="E3907" l="1"/>
  <c r="A3908"/>
  <c r="B3907"/>
  <c r="D3907" s="1"/>
  <c r="C3907"/>
  <c r="E3908" l="1"/>
  <c r="A3909"/>
  <c r="C3908"/>
  <c r="D3908" s="1"/>
  <c r="B3908"/>
  <c r="E3909" l="1"/>
  <c r="A3910"/>
  <c r="D3909"/>
  <c r="B3909"/>
  <c r="C3909"/>
  <c r="E3910" l="1"/>
  <c r="C3910"/>
  <c r="D3910" s="1"/>
  <c r="A3911"/>
  <c r="B3910"/>
  <c r="E3911" l="1"/>
  <c r="A3912"/>
  <c r="B3911"/>
  <c r="D3911" s="1"/>
  <c r="C3911"/>
  <c r="E3912" l="1"/>
  <c r="A3913"/>
  <c r="C3912"/>
  <c r="D3912" s="1"/>
  <c r="B3912"/>
  <c r="E3913" l="1"/>
  <c r="A3914"/>
  <c r="D3913"/>
  <c r="B3913"/>
  <c r="C3913"/>
  <c r="E3914" l="1"/>
  <c r="A3915"/>
  <c r="C3914"/>
  <c r="D3914" s="1"/>
  <c r="B3914"/>
  <c r="E3915" l="1"/>
  <c r="B3915"/>
  <c r="D3915" s="1"/>
  <c r="A3916"/>
  <c r="C3915"/>
  <c r="E3916" l="1"/>
  <c r="A3917"/>
  <c r="C3916"/>
  <c r="D3916"/>
  <c r="B3916"/>
  <c r="E3917" l="1"/>
  <c r="A3918"/>
  <c r="D3917"/>
  <c r="B3917"/>
  <c r="C3917"/>
  <c r="E3918" l="1"/>
  <c r="A3919"/>
  <c r="C3918"/>
  <c r="D3918" s="1"/>
  <c r="B3918"/>
  <c r="E3919" l="1"/>
  <c r="A3920"/>
  <c r="D3919"/>
  <c r="B3919"/>
  <c r="C3919"/>
  <c r="E3920" l="1"/>
  <c r="A3921"/>
  <c r="C3920"/>
  <c r="D3920" s="1"/>
  <c r="B3920"/>
  <c r="E3921" l="1"/>
  <c r="B3921"/>
  <c r="A3922"/>
  <c r="D3921"/>
  <c r="C3921"/>
  <c r="E3922" l="1"/>
  <c r="A3923"/>
  <c r="C3922"/>
  <c r="D3922" s="1"/>
  <c r="B3922"/>
  <c r="E3923" l="1"/>
  <c r="A3924"/>
  <c r="B3923"/>
  <c r="D3923"/>
  <c r="C3923"/>
  <c r="E3924" l="1"/>
  <c r="C3924"/>
  <c r="D3924" s="1"/>
  <c r="A3925"/>
  <c r="B3924"/>
  <c r="E3925" l="1"/>
  <c r="D3925"/>
  <c r="A3926"/>
  <c r="B3925"/>
  <c r="C3925"/>
  <c r="E3926" l="1"/>
  <c r="A3927"/>
  <c r="C3926"/>
  <c r="D3926"/>
  <c r="B3926"/>
  <c r="E3927" l="1"/>
  <c r="A3928"/>
  <c r="D3927"/>
  <c r="B3927"/>
  <c r="C3927"/>
  <c r="E3928" l="1"/>
  <c r="A3929"/>
  <c r="C3928"/>
  <c r="D3928" s="1"/>
  <c r="B3928"/>
  <c r="E3929" l="1"/>
  <c r="A3930"/>
  <c r="D3929"/>
  <c r="B3929"/>
  <c r="C3929"/>
  <c r="E3930" l="1"/>
  <c r="A3931"/>
  <c r="C3930"/>
  <c r="D3930"/>
  <c r="B3930"/>
  <c r="E3931" l="1"/>
  <c r="A3932"/>
  <c r="B3931"/>
  <c r="D3931"/>
  <c r="C3931"/>
  <c r="E3932" l="1"/>
  <c r="A3933"/>
  <c r="C3932"/>
  <c r="D3932" s="1"/>
  <c r="B3932"/>
  <c r="E3933" l="1"/>
  <c r="A3934"/>
  <c r="D3933"/>
  <c r="B3933"/>
  <c r="C3933"/>
  <c r="E3934" l="1"/>
  <c r="A3935"/>
  <c r="C3934"/>
  <c r="D3934" s="1"/>
  <c r="B3934"/>
  <c r="E3935" l="1"/>
  <c r="A3936"/>
  <c r="D3935"/>
  <c r="B3935"/>
  <c r="C3935"/>
  <c r="E3936" l="1"/>
  <c r="A3937"/>
  <c r="C3936"/>
  <c r="D3936" s="1"/>
  <c r="B3936"/>
  <c r="E3937" l="1"/>
  <c r="A3938"/>
  <c r="B3937"/>
  <c r="D3937" s="1"/>
  <c r="C3937"/>
  <c r="E3938" l="1"/>
  <c r="A3939"/>
  <c r="C3938"/>
  <c r="D3938"/>
  <c r="B3938"/>
  <c r="E3939" l="1"/>
  <c r="A3940"/>
  <c r="B3939"/>
  <c r="D3939"/>
  <c r="C3939"/>
  <c r="E3940" l="1"/>
  <c r="C3940"/>
  <c r="D3940" s="1"/>
  <c r="A3941"/>
  <c r="B3940"/>
  <c r="E3941" l="1"/>
  <c r="A3942"/>
  <c r="D3941"/>
  <c r="B3941"/>
  <c r="C3941"/>
  <c r="E3942" l="1"/>
  <c r="C3942"/>
  <c r="D3942" s="1"/>
  <c r="A3943"/>
  <c r="B3942"/>
  <c r="E3943" l="1"/>
  <c r="A3944"/>
  <c r="D3943"/>
  <c r="B3943"/>
  <c r="C3943"/>
  <c r="E3944" l="1"/>
  <c r="A3945"/>
  <c r="C3944"/>
  <c r="D3944" s="1"/>
  <c r="B3944"/>
  <c r="E3945" l="1"/>
  <c r="D3945"/>
  <c r="B3945"/>
  <c r="A3946"/>
  <c r="C3945"/>
  <c r="E3946" l="1"/>
  <c r="A3947"/>
  <c r="C3946"/>
  <c r="D3946"/>
  <c r="B3946"/>
  <c r="E3947" l="1"/>
  <c r="B3947"/>
  <c r="A3948"/>
  <c r="C3947"/>
  <c r="D3947" s="1"/>
  <c r="E3948" l="1"/>
  <c r="C3948"/>
  <c r="D3948" s="1"/>
  <c r="A3949"/>
  <c r="B3948"/>
  <c r="E3949" l="1"/>
  <c r="A3950"/>
  <c r="D3949"/>
  <c r="B3949"/>
  <c r="C3949"/>
  <c r="E3950" l="1"/>
  <c r="A3951"/>
  <c r="C3950"/>
  <c r="D3950" s="1"/>
  <c r="B3950"/>
  <c r="E3951" l="1"/>
  <c r="A3952"/>
  <c r="D3951"/>
  <c r="B3951"/>
  <c r="C3951"/>
  <c r="E3952" l="1"/>
  <c r="A3953"/>
  <c r="C3952"/>
  <c r="D3952" s="1"/>
  <c r="B3952"/>
  <c r="E3953" l="1"/>
  <c r="B3953"/>
  <c r="D3953" s="1"/>
  <c r="A3954"/>
  <c r="C3953"/>
  <c r="E3954" l="1"/>
  <c r="A3955"/>
  <c r="C3954"/>
  <c r="D3954" s="1"/>
  <c r="B3954"/>
  <c r="E3955" l="1"/>
  <c r="A3956"/>
  <c r="B3955"/>
  <c r="D3955" s="1"/>
  <c r="C3955"/>
  <c r="E3956" l="1"/>
  <c r="A3957"/>
  <c r="C3956"/>
  <c r="D3956" s="1"/>
  <c r="B3956"/>
  <c r="E3957" l="1"/>
  <c r="D3957"/>
  <c r="A3958"/>
  <c r="B3957"/>
  <c r="C3957"/>
  <c r="E3958" l="1"/>
  <c r="A3959"/>
  <c r="C3958"/>
  <c r="D3958" s="1"/>
  <c r="B3958"/>
  <c r="E3959" l="1"/>
  <c r="A3960"/>
  <c r="D3959"/>
  <c r="B3959"/>
  <c r="C3959"/>
  <c r="E3960" l="1"/>
  <c r="A3961"/>
  <c r="C3960"/>
  <c r="D3960" s="1"/>
  <c r="B3960"/>
  <c r="E3961" l="1"/>
  <c r="D3961"/>
  <c r="A3962"/>
  <c r="B3961"/>
  <c r="C3961"/>
  <c r="E3962" l="1"/>
  <c r="A3963"/>
  <c r="C3962"/>
  <c r="D3962" s="1"/>
  <c r="B3962"/>
  <c r="E3963" l="1"/>
  <c r="A3964"/>
  <c r="B3963"/>
  <c r="D3963"/>
  <c r="C3963"/>
  <c r="E3964" l="1"/>
  <c r="A3965"/>
  <c r="C3964"/>
  <c r="D3964" s="1"/>
  <c r="B3964"/>
  <c r="E3965" l="1"/>
  <c r="A3966"/>
  <c r="D3965"/>
  <c r="B3965"/>
  <c r="C3965"/>
  <c r="E3966" l="1"/>
  <c r="C3966"/>
  <c r="D3966" s="1"/>
  <c r="A3967"/>
  <c r="B3966"/>
  <c r="E3967" l="1"/>
  <c r="A3968"/>
  <c r="D3967"/>
  <c r="B3967"/>
  <c r="C3967"/>
  <c r="E3968" l="1"/>
  <c r="A3969"/>
  <c r="C3968"/>
  <c r="D3968" s="1"/>
  <c r="B3968"/>
  <c r="E3969" l="1"/>
  <c r="D3969"/>
  <c r="A3970"/>
  <c r="B3969"/>
  <c r="C3969"/>
  <c r="E3970" l="1"/>
  <c r="A3971"/>
  <c r="C3970"/>
  <c r="D3970"/>
  <c r="B3970"/>
  <c r="E3971" l="1"/>
  <c r="A3972"/>
  <c r="B3971"/>
  <c r="D3971" s="1"/>
  <c r="C3971"/>
  <c r="E3972" l="1"/>
  <c r="A3973"/>
  <c r="C3972"/>
  <c r="D3972" s="1"/>
  <c r="B3972"/>
  <c r="E3973" l="1"/>
  <c r="A3974"/>
  <c r="D3973"/>
  <c r="B3973"/>
  <c r="C3973"/>
  <c r="E3974" l="1"/>
  <c r="C3974"/>
  <c r="D3974" s="1"/>
  <c r="A3975"/>
  <c r="B3974"/>
  <c r="E3975" l="1"/>
  <c r="A3976"/>
  <c r="D3975"/>
  <c r="B3975"/>
  <c r="C3975"/>
  <c r="E3976" l="1"/>
  <c r="A3977"/>
  <c r="C3976"/>
  <c r="D3976" s="1"/>
  <c r="B3976"/>
  <c r="E3977" l="1"/>
  <c r="A3978"/>
  <c r="D3977"/>
  <c r="B3977"/>
  <c r="C3977"/>
  <c r="E3978" l="1"/>
  <c r="A3979"/>
  <c r="C3978"/>
  <c r="D3978"/>
  <c r="B3978"/>
  <c r="E3979" l="1"/>
  <c r="B3979"/>
  <c r="D3979" s="1"/>
  <c r="A3980"/>
  <c r="C3979"/>
  <c r="E3980" l="1"/>
  <c r="A3981"/>
  <c r="C3980"/>
  <c r="D3980" s="1"/>
  <c r="B3980"/>
  <c r="E3981" l="1"/>
  <c r="A3982"/>
  <c r="D3981"/>
  <c r="B3981"/>
  <c r="C3981"/>
  <c r="E3982" l="1"/>
  <c r="A3983"/>
  <c r="C3982"/>
  <c r="D3982"/>
  <c r="B3982"/>
  <c r="E3983" l="1"/>
  <c r="A3984"/>
  <c r="D3983"/>
  <c r="B3983"/>
  <c r="C3983"/>
  <c r="E3984" l="1"/>
  <c r="A3985"/>
  <c r="C3984"/>
  <c r="D3984" s="1"/>
  <c r="B3984"/>
  <c r="E3985" l="1"/>
  <c r="B3985"/>
  <c r="A3986"/>
  <c r="D3985"/>
  <c r="C3985"/>
  <c r="E3986" l="1"/>
  <c r="A3987"/>
  <c r="C3986"/>
  <c r="D3986" s="1"/>
  <c r="B3986"/>
  <c r="E3987" l="1"/>
  <c r="A3988"/>
  <c r="B3987"/>
  <c r="D3987"/>
  <c r="C3987"/>
  <c r="E3988" l="1"/>
  <c r="C3988"/>
  <c r="D3988" s="1"/>
  <c r="A3989"/>
  <c r="B3988"/>
  <c r="E3989" l="1"/>
  <c r="D3989"/>
  <c r="A3990"/>
  <c r="B3989"/>
  <c r="C3989"/>
  <c r="E3990" l="1"/>
  <c r="A3991"/>
  <c r="C3990"/>
  <c r="D3990"/>
  <c r="B3990"/>
  <c r="E3991" l="1"/>
  <c r="A3992"/>
  <c r="D3991"/>
  <c r="B3991"/>
  <c r="C3991"/>
  <c r="E3992" l="1"/>
  <c r="A3993"/>
  <c r="C3992"/>
  <c r="D3992" s="1"/>
  <c r="B3992"/>
  <c r="E3993" l="1"/>
  <c r="A3994"/>
  <c r="D3993"/>
  <c r="B3993"/>
  <c r="C3993"/>
  <c r="E3994" l="1"/>
  <c r="A3995"/>
  <c r="C3994"/>
  <c r="D3994"/>
  <c r="B3994"/>
  <c r="E3995" l="1"/>
  <c r="A3996"/>
  <c r="B3995"/>
  <c r="D3995"/>
  <c r="C3995"/>
  <c r="E3996" l="1"/>
  <c r="A3997"/>
  <c r="C3996"/>
  <c r="D3996"/>
  <c r="B3996"/>
  <c r="E3997" l="1"/>
  <c r="A3998"/>
  <c r="D3997"/>
  <c r="B3997"/>
  <c r="C3997"/>
  <c r="E3998" l="1"/>
  <c r="A3999"/>
  <c r="C3998"/>
  <c r="D3998"/>
  <c r="B3998"/>
  <c r="E3999" l="1"/>
  <c r="A4000"/>
  <c r="D3999"/>
  <c r="B3999"/>
  <c r="C3999"/>
  <c r="E4000" l="1"/>
  <c r="A4001"/>
  <c r="C4000"/>
  <c r="D4000" s="1"/>
  <c r="B4000"/>
  <c r="E4001" l="1"/>
  <c r="A4002"/>
  <c r="D4001"/>
  <c r="B4001"/>
  <c r="C4001"/>
  <c r="E4002" l="1"/>
  <c r="A4003"/>
  <c r="C4002"/>
  <c r="D4002"/>
  <c r="B4002"/>
  <c r="E4003" l="1"/>
  <c r="A4004"/>
  <c r="B4003"/>
  <c r="D4003" s="1"/>
  <c r="C4003"/>
  <c r="E4004" l="1"/>
  <c r="C4004"/>
  <c r="D4004" s="1"/>
  <c r="A4005"/>
  <c r="B4004"/>
  <c r="E4005" l="1"/>
  <c r="A4006"/>
  <c r="D4005"/>
  <c r="B4005"/>
  <c r="C4005"/>
  <c r="E4006" l="1"/>
  <c r="C4006"/>
  <c r="D4006" s="1"/>
  <c r="A4007"/>
  <c r="B4006"/>
  <c r="E4007" l="1"/>
  <c r="A4008"/>
  <c r="D4007"/>
  <c r="B4007"/>
  <c r="C4007"/>
  <c r="E4008" l="1"/>
  <c r="A4009"/>
  <c r="C4008"/>
  <c r="D4008" s="1"/>
  <c r="B4008"/>
  <c r="E4009" l="1"/>
  <c r="D4009"/>
  <c r="B4009"/>
  <c r="A4010"/>
  <c r="C4009"/>
  <c r="E4010" l="1"/>
  <c r="A4011"/>
  <c r="C4010"/>
  <c r="D4010"/>
  <c r="B4010"/>
  <c r="E4011" l="1"/>
  <c r="B4011"/>
  <c r="D4011" s="1"/>
  <c r="A4012"/>
  <c r="C4011"/>
  <c r="E4012" l="1"/>
  <c r="C4012"/>
  <c r="D4012" s="1"/>
  <c r="A4013"/>
  <c r="B4012"/>
  <c r="E4013" l="1"/>
  <c r="A4014"/>
  <c r="D4013"/>
  <c r="B4013"/>
  <c r="C4013"/>
  <c r="E4014" l="1"/>
  <c r="A4015"/>
  <c r="C4014"/>
  <c r="D4014" s="1"/>
  <c r="B4014"/>
  <c r="E4015" l="1"/>
  <c r="A4016"/>
  <c r="D4015"/>
  <c r="B4015"/>
  <c r="C4015"/>
  <c r="E4016" l="1"/>
  <c r="A4017"/>
  <c r="C4016"/>
  <c r="D4016" s="1"/>
  <c r="B4016"/>
  <c r="E4017" l="1"/>
  <c r="B4017"/>
  <c r="D4017" s="1"/>
  <c r="A4018"/>
  <c r="C4017"/>
  <c r="E4018" l="1"/>
  <c r="A4019"/>
  <c r="C4018"/>
  <c r="D4018" s="1"/>
  <c r="B4018"/>
  <c r="E4019" l="1"/>
  <c r="A4020"/>
  <c r="B4019"/>
  <c r="D4019"/>
  <c r="C4019"/>
  <c r="E4020" l="1"/>
  <c r="A4021"/>
  <c r="C4020"/>
  <c r="D4020"/>
  <c r="B4020"/>
  <c r="E4021" l="1"/>
  <c r="D4021"/>
  <c r="A4022"/>
  <c r="B4021"/>
  <c r="C4021"/>
  <c r="E4022" l="1"/>
  <c r="A4023"/>
  <c r="C4022"/>
  <c r="D4022"/>
  <c r="B4022"/>
  <c r="E4023" l="1"/>
  <c r="A4024"/>
  <c r="D4023"/>
  <c r="B4023"/>
  <c r="C4023"/>
  <c r="E4024" l="1"/>
  <c r="A4025"/>
  <c r="C4024"/>
  <c r="D4024" s="1"/>
  <c r="B4024"/>
  <c r="E4025" l="1"/>
  <c r="D4025"/>
  <c r="A4026"/>
  <c r="B4025"/>
  <c r="C4025"/>
  <c r="E4026" l="1"/>
  <c r="A4027"/>
  <c r="C4026"/>
  <c r="D4026"/>
  <c r="B4026"/>
  <c r="E4027" l="1"/>
  <c r="A4028"/>
  <c r="B4027"/>
  <c r="D4027"/>
  <c r="C4027"/>
  <c r="E4028" l="1"/>
  <c r="A4029"/>
  <c r="C4028"/>
  <c r="D4028" s="1"/>
  <c r="B4028"/>
  <c r="E4029" l="1"/>
  <c r="A4030"/>
  <c r="D4029"/>
  <c r="B4029"/>
  <c r="C4029"/>
  <c r="E4030" l="1"/>
  <c r="C4030"/>
  <c r="D4030" s="1"/>
  <c r="A4031"/>
  <c r="B4030"/>
  <c r="E4031" l="1"/>
  <c r="A4032"/>
  <c r="D4031"/>
  <c r="B4031"/>
  <c r="C4031"/>
  <c r="E4032" l="1"/>
  <c r="A4033"/>
  <c r="C4032"/>
  <c r="D4032" s="1"/>
  <c r="B4032"/>
  <c r="E4033" l="1"/>
  <c r="D4033"/>
  <c r="A4034"/>
  <c r="B4033"/>
  <c r="C4033"/>
  <c r="E4034" l="1"/>
  <c r="A4035"/>
  <c r="C4034"/>
  <c r="D4034"/>
  <c r="B4034"/>
  <c r="E4035" l="1"/>
  <c r="A4036"/>
  <c r="B4035"/>
  <c r="D4035"/>
  <c r="C4035"/>
  <c r="E4036" l="1"/>
  <c r="A4037"/>
  <c r="C4036"/>
  <c r="D4036" s="1"/>
  <c r="B4036"/>
  <c r="E4037" l="1"/>
  <c r="A4038"/>
  <c r="D4037"/>
  <c r="B4037"/>
  <c r="C4037"/>
  <c r="E4038" l="1"/>
  <c r="C4038"/>
  <c r="D4038" s="1"/>
  <c r="A4039"/>
  <c r="B4038"/>
  <c r="E4039" l="1"/>
  <c r="A4040"/>
  <c r="D4039"/>
  <c r="B4039"/>
  <c r="C4039"/>
  <c r="E4040" l="1"/>
  <c r="A4041"/>
  <c r="C4040"/>
  <c r="D4040" s="1"/>
  <c r="B4040"/>
  <c r="E4041" l="1"/>
  <c r="A4042"/>
  <c r="B4041"/>
  <c r="D4041" s="1"/>
  <c r="C4041"/>
  <c r="E4042" l="1"/>
  <c r="A4043"/>
  <c r="C4042"/>
  <c r="D4042" s="1"/>
  <c r="B4042"/>
  <c r="E4043" l="1"/>
  <c r="B4043"/>
  <c r="D4043" s="1"/>
  <c r="A4044"/>
  <c r="C4043"/>
  <c r="E4044" l="1"/>
  <c r="A4045"/>
  <c r="C4044"/>
  <c r="D4044" s="1"/>
  <c r="B4044"/>
  <c r="E4045" l="1"/>
  <c r="A4046"/>
  <c r="D4045"/>
  <c r="B4045"/>
  <c r="C4045"/>
  <c r="E4046" l="1"/>
  <c r="A4047"/>
  <c r="C4046"/>
  <c r="D4046"/>
  <c r="B4046"/>
  <c r="E4047" l="1"/>
  <c r="A4048"/>
  <c r="B4047"/>
  <c r="D4047" s="1"/>
  <c r="C4047"/>
  <c r="E4048" l="1"/>
  <c r="A4049"/>
  <c r="C4048"/>
  <c r="D4048" s="1"/>
  <c r="B4048"/>
  <c r="E4049" l="1"/>
  <c r="B4049"/>
  <c r="D4049" s="1"/>
  <c r="A4050"/>
  <c r="C4049"/>
  <c r="E4050" l="1"/>
  <c r="A4051"/>
  <c r="C4050"/>
  <c r="D4050" s="1"/>
  <c r="B4050"/>
  <c r="E4051" l="1"/>
  <c r="A4052"/>
  <c r="B4051"/>
  <c r="D4051" s="1"/>
  <c r="C4051"/>
  <c r="E4052" l="1"/>
  <c r="C4052"/>
  <c r="D4052" s="1"/>
  <c r="A4053"/>
  <c r="B4052"/>
  <c r="E4053" l="1"/>
  <c r="D4053"/>
  <c r="A4054"/>
  <c r="B4053"/>
  <c r="C4053"/>
  <c r="E4054" l="1"/>
  <c r="A4055"/>
  <c r="C4054"/>
  <c r="D4054"/>
  <c r="B4054"/>
  <c r="E4055" l="1"/>
  <c r="A4056"/>
  <c r="D4055"/>
  <c r="B4055"/>
  <c r="C4055"/>
  <c r="E4056" l="1"/>
  <c r="A4057"/>
  <c r="C4056"/>
  <c r="D4056" s="1"/>
  <c r="B4056"/>
  <c r="E4057" l="1"/>
  <c r="A4058"/>
  <c r="D4057"/>
  <c r="B4057"/>
  <c r="C4057"/>
  <c r="E4058" l="1"/>
  <c r="A4059"/>
  <c r="C4058"/>
  <c r="D4058"/>
  <c r="B4058"/>
  <c r="E4059" l="1"/>
  <c r="A4060"/>
  <c r="B4059"/>
  <c r="D4059" s="1"/>
  <c r="C4059"/>
  <c r="E4060" l="1"/>
  <c r="A4061"/>
  <c r="C4060"/>
  <c r="D4060" s="1"/>
  <c r="B4060"/>
  <c r="E4061" l="1"/>
  <c r="A4062"/>
  <c r="B4061"/>
  <c r="D4061" s="1"/>
  <c r="C4061"/>
  <c r="E4062" l="1"/>
  <c r="A4063"/>
  <c r="C4062"/>
  <c r="D4062"/>
  <c r="B4062"/>
  <c r="E4063" l="1"/>
  <c r="A4064"/>
  <c r="D4063"/>
  <c r="B4063"/>
  <c r="C4063"/>
  <c r="E4064" l="1"/>
  <c r="A4065"/>
  <c r="C4064"/>
  <c r="D4064" s="1"/>
  <c r="B4064"/>
  <c r="E4065" l="1"/>
  <c r="A4066"/>
  <c r="D4065"/>
  <c r="B4065"/>
  <c r="C4065"/>
  <c r="E4066" l="1"/>
  <c r="A4067"/>
  <c r="C4066"/>
  <c r="D4066" s="1"/>
  <c r="B4066"/>
  <c r="E4067" l="1"/>
  <c r="A4068"/>
  <c r="B4067"/>
  <c r="D4067" s="1"/>
  <c r="C4067"/>
  <c r="E4068" l="1"/>
  <c r="C4068"/>
  <c r="D4068" s="1"/>
  <c r="A4069"/>
  <c r="B4068"/>
  <c r="E4069" l="1"/>
  <c r="A4070"/>
  <c r="D4069"/>
  <c r="B4069"/>
  <c r="C4069"/>
  <c r="E4070" l="1"/>
  <c r="C4070"/>
  <c r="D4070" s="1"/>
  <c r="A4071"/>
  <c r="B4070"/>
  <c r="E4071" l="1"/>
  <c r="A4072"/>
  <c r="D4071"/>
  <c r="B4071"/>
  <c r="C4071"/>
  <c r="E4072" l="1"/>
  <c r="A4073"/>
  <c r="C4072"/>
  <c r="D4072" s="1"/>
  <c r="B4072"/>
  <c r="E4073" l="1"/>
  <c r="D4073"/>
  <c r="B4073"/>
  <c r="A4074"/>
  <c r="C4073"/>
  <c r="E4074" l="1"/>
  <c r="A4075"/>
  <c r="C4074"/>
  <c r="D4074" s="1"/>
  <c r="B4074"/>
  <c r="E4075" l="1"/>
  <c r="B4075"/>
  <c r="D4075" s="1"/>
  <c r="A4076"/>
  <c r="C4075"/>
  <c r="E4076" l="1"/>
  <c r="C4076"/>
  <c r="D4076" s="1"/>
  <c r="A4077"/>
  <c r="B4076"/>
  <c r="E4077" l="1"/>
  <c r="A4078"/>
  <c r="D4077"/>
  <c r="B4077"/>
  <c r="C4077"/>
  <c r="E4078" l="1"/>
  <c r="A4079"/>
  <c r="C4078"/>
  <c r="D4078" s="1"/>
  <c r="B4078"/>
  <c r="E4079" l="1"/>
  <c r="A4080"/>
  <c r="B4079"/>
  <c r="D4079" s="1"/>
  <c r="C4079"/>
  <c r="E4080" l="1"/>
  <c r="A4081"/>
  <c r="C4080"/>
  <c r="D4080" s="1"/>
  <c r="B4080"/>
  <c r="E4081" l="1"/>
  <c r="B4081"/>
  <c r="D4081" s="1"/>
  <c r="A4082"/>
  <c r="C4081"/>
  <c r="E4082" l="1"/>
  <c r="A4083"/>
  <c r="C4082"/>
  <c r="D4082" s="1"/>
  <c r="B4082"/>
  <c r="E4083" l="1"/>
  <c r="A4084"/>
  <c r="B4083"/>
  <c r="D4083" s="1"/>
  <c r="C4083"/>
  <c r="E4084" l="1"/>
  <c r="A4085"/>
  <c r="C4084"/>
  <c r="D4084"/>
  <c r="B4084"/>
  <c r="E4085" l="1"/>
  <c r="D4085"/>
  <c r="A4086"/>
  <c r="B4085"/>
  <c r="C4085"/>
  <c r="E4086" l="1"/>
  <c r="A4087"/>
  <c r="C4086"/>
  <c r="D4086" s="1"/>
  <c r="B4086"/>
  <c r="E4087" l="1"/>
  <c r="A4088"/>
  <c r="B4087"/>
  <c r="D4087" s="1"/>
  <c r="C4087"/>
  <c r="E4088" l="1"/>
  <c r="A4089"/>
  <c r="C4088"/>
  <c r="D4088" s="1"/>
  <c r="B4088"/>
  <c r="E4089" l="1"/>
  <c r="D4089"/>
  <c r="A4090"/>
  <c r="B4089"/>
  <c r="C4089"/>
  <c r="E4090" l="1"/>
  <c r="A4091"/>
  <c r="C4090"/>
  <c r="D4090"/>
  <c r="B4090"/>
  <c r="E4091" l="1"/>
  <c r="A4092"/>
  <c r="B4091"/>
  <c r="D4091"/>
  <c r="C4091"/>
  <c r="E4092" l="1"/>
  <c r="A4093"/>
  <c r="C4092"/>
  <c r="D4092" s="1"/>
  <c r="B4092"/>
  <c r="E4093" l="1"/>
  <c r="A4094"/>
  <c r="D4093"/>
  <c r="B4093"/>
  <c r="C4093"/>
  <c r="E4094" l="1"/>
  <c r="C4094"/>
  <c r="D4094" s="1"/>
  <c r="A4095"/>
  <c r="B4094"/>
  <c r="E4095" l="1"/>
  <c r="A4096"/>
  <c r="D4095"/>
  <c r="B4095"/>
  <c r="C4095"/>
  <c r="E4096" l="1"/>
  <c r="A4097"/>
  <c r="C4096"/>
  <c r="D4096" s="1"/>
  <c r="B4096"/>
  <c r="E4097" l="1"/>
  <c r="D4097"/>
  <c r="A4098"/>
  <c r="B4097"/>
  <c r="C4097"/>
  <c r="E4098" l="1"/>
  <c r="A4099"/>
  <c r="C4098"/>
  <c r="D4098" s="1"/>
  <c r="B4098"/>
  <c r="E4099" l="1"/>
  <c r="A4100"/>
  <c r="B4099"/>
  <c r="D4099" s="1"/>
  <c r="C4099"/>
  <c r="E4100" l="1"/>
  <c r="A4101"/>
  <c r="C4100"/>
  <c r="D4100" s="1"/>
  <c r="B4100"/>
  <c r="E4101" l="1"/>
  <c r="A4102"/>
  <c r="D4101"/>
  <c r="B4101"/>
  <c r="C4101"/>
  <c r="E4102" l="1"/>
  <c r="C4102"/>
  <c r="D4102" s="1"/>
  <c r="A4103"/>
  <c r="B4102"/>
  <c r="E4103" l="1"/>
  <c r="A4104"/>
  <c r="D4103"/>
  <c r="B4103"/>
  <c r="C4103"/>
  <c r="E4104" l="1"/>
  <c r="A4105"/>
  <c r="C4104"/>
  <c r="D4104" s="1"/>
  <c r="B4104"/>
  <c r="E4105" l="1"/>
  <c r="A4106"/>
  <c r="D4105"/>
  <c r="B4105"/>
  <c r="C4105"/>
  <c r="E4106" l="1"/>
  <c r="A4107"/>
  <c r="C4106"/>
  <c r="D4106" s="1"/>
  <c r="B4106"/>
  <c r="E4107" l="1"/>
  <c r="B4107"/>
  <c r="A4108"/>
  <c r="C4107"/>
  <c r="D4107" s="1"/>
  <c r="E4108" l="1"/>
  <c r="A4109"/>
  <c r="C4108"/>
  <c r="D4108" s="1"/>
  <c r="B4108"/>
  <c r="E4109" l="1"/>
  <c r="A4110"/>
  <c r="D4109"/>
  <c r="B4109"/>
  <c r="C4109"/>
  <c r="E4110" l="1"/>
  <c r="A4111"/>
  <c r="C4110"/>
  <c r="D4110" s="1"/>
  <c r="B4110"/>
  <c r="E4111" l="1"/>
  <c r="A4112"/>
  <c r="B4111"/>
  <c r="D4111" s="1"/>
  <c r="C4111"/>
  <c r="E4112" l="1"/>
  <c r="A4113"/>
  <c r="C4112"/>
  <c r="D4112" s="1"/>
  <c r="B4112"/>
  <c r="E4113" l="1"/>
  <c r="B4113"/>
  <c r="D4113" s="1"/>
  <c r="A4114"/>
  <c r="C4113"/>
  <c r="E4114" l="1"/>
  <c r="A4115"/>
  <c r="C4114"/>
  <c r="D4114" s="1"/>
  <c r="B4114"/>
  <c r="E4115" l="1"/>
  <c r="A4116"/>
  <c r="B4115"/>
  <c r="D4115" s="1"/>
  <c r="C4115"/>
  <c r="E4116" l="1"/>
  <c r="C4116"/>
  <c r="D4116" s="1"/>
  <c r="A4117"/>
  <c r="B4116"/>
  <c r="E4117" l="1"/>
  <c r="D4117"/>
  <c r="A4118"/>
  <c r="B4117"/>
  <c r="C4117"/>
  <c r="E4118" l="1"/>
  <c r="A4119"/>
  <c r="C4118"/>
  <c r="D4118"/>
  <c r="B4118"/>
  <c r="E4119" l="1"/>
  <c r="A4120"/>
  <c r="D4119"/>
  <c r="B4119"/>
  <c r="C4119"/>
  <c r="E4120" l="1"/>
  <c r="A4121"/>
  <c r="C4120"/>
  <c r="D4120" s="1"/>
  <c r="B4120"/>
  <c r="E4121" l="1"/>
  <c r="A4122"/>
  <c r="D4121"/>
  <c r="B4121"/>
  <c r="C4121"/>
  <c r="E4122" l="1"/>
  <c r="A4123"/>
  <c r="C4122"/>
  <c r="D4122" s="1"/>
  <c r="B4122"/>
  <c r="E4123" l="1"/>
  <c r="A4124"/>
  <c r="B4123"/>
  <c r="D4123" s="1"/>
  <c r="C4123"/>
  <c r="E4124" l="1"/>
  <c r="A4125"/>
  <c r="C4124"/>
  <c r="D4124" s="1"/>
  <c r="B4124"/>
  <c r="E4125" l="1"/>
  <c r="A4126"/>
  <c r="D4125"/>
  <c r="B4125"/>
  <c r="C4125"/>
  <c r="E4126" l="1"/>
  <c r="A4127"/>
  <c r="C4126"/>
  <c r="D4126"/>
  <c r="B4126"/>
  <c r="E4127" l="1"/>
  <c r="A4128"/>
  <c r="D4127"/>
  <c r="B4127"/>
  <c r="C4127"/>
  <c r="E4128" l="1"/>
  <c r="A4129"/>
  <c r="C4128"/>
  <c r="D4128" s="1"/>
  <c r="B4128"/>
  <c r="E4129" l="1"/>
  <c r="A4130"/>
  <c r="D4129"/>
  <c r="B4129"/>
  <c r="C4129"/>
  <c r="E4130" l="1"/>
  <c r="A4131"/>
  <c r="C4130"/>
  <c r="D4130" s="1"/>
  <c r="B4130"/>
  <c r="E4131" l="1"/>
  <c r="A4132"/>
  <c r="B4131"/>
  <c r="D4131"/>
  <c r="C4131"/>
  <c r="E4132" l="1"/>
  <c r="C4132"/>
  <c r="D4132" s="1"/>
  <c r="A4133"/>
  <c r="B4132"/>
  <c r="E4133" l="1"/>
  <c r="A4134"/>
  <c r="D4133"/>
  <c r="B4133"/>
  <c r="C4133"/>
  <c r="E4134" l="1"/>
  <c r="C4134"/>
  <c r="D4134" s="1"/>
  <c r="A4135"/>
  <c r="B4134"/>
  <c r="E4135" l="1"/>
  <c r="A4136"/>
  <c r="D4135"/>
  <c r="B4135"/>
  <c r="C4135"/>
  <c r="E4136" l="1"/>
  <c r="A4137"/>
  <c r="C4136"/>
  <c r="D4136" s="1"/>
  <c r="B4136"/>
  <c r="E4137" l="1"/>
  <c r="D4137"/>
  <c r="B4137"/>
  <c r="A4138"/>
  <c r="C4137"/>
  <c r="E4138" l="1"/>
  <c r="A4139"/>
  <c r="C4138"/>
  <c r="D4138" s="1"/>
  <c r="B4138"/>
  <c r="E4139" l="1"/>
  <c r="B4139"/>
  <c r="D4139" s="1"/>
  <c r="A4140"/>
  <c r="C4139"/>
  <c r="E4140" l="1"/>
  <c r="C4140"/>
  <c r="D4140" s="1"/>
  <c r="A4141"/>
  <c r="B4140"/>
  <c r="E4141" l="1"/>
  <c r="A4142"/>
  <c r="B4141"/>
  <c r="D4141" s="1"/>
  <c r="C4141"/>
  <c r="E4142" l="1"/>
  <c r="A4143"/>
  <c r="C4142"/>
  <c r="D4142" s="1"/>
  <c r="B4142"/>
  <c r="E4143" l="1"/>
  <c r="A4144"/>
  <c r="D4143"/>
  <c r="B4143"/>
  <c r="C4143"/>
  <c r="E4144" l="1"/>
  <c r="A4145"/>
  <c r="C4144"/>
  <c r="D4144" s="1"/>
  <c r="B4144"/>
  <c r="E4145" l="1"/>
  <c r="B4145"/>
  <c r="D4145" s="1"/>
  <c r="A4146"/>
  <c r="C4145"/>
  <c r="E4146" l="1"/>
  <c r="A4147"/>
  <c r="C4146"/>
  <c r="D4146"/>
  <c r="B4146"/>
  <c r="E4147" l="1"/>
  <c r="A4148"/>
  <c r="B4147"/>
  <c r="D4147"/>
  <c r="C4147"/>
  <c r="E4148" l="1"/>
  <c r="A4149"/>
  <c r="C4148"/>
  <c r="D4148"/>
  <c r="B4148"/>
  <c r="E4149" l="1"/>
  <c r="D4149"/>
  <c r="A4150"/>
  <c r="B4149"/>
  <c r="C4149"/>
  <c r="E4150" l="1"/>
  <c r="A4151"/>
  <c r="C4150"/>
  <c r="D4150"/>
  <c r="B4150"/>
  <c r="E4151" l="1"/>
  <c r="A4152"/>
  <c r="D4151"/>
  <c r="B4151"/>
  <c r="C4151"/>
  <c r="E4152" l="1"/>
  <c r="A4153"/>
  <c r="C4152"/>
  <c r="D4152" s="1"/>
  <c r="B4152"/>
  <c r="E4153" l="1"/>
  <c r="D4153"/>
  <c r="A4154"/>
  <c r="B4153"/>
  <c r="C4153"/>
  <c r="E4154" l="1"/>
  <c r="A4155"/>
  <c r="C4154"/>
  <c r="D4154" s="1"/>
  <c r="B4154"/>
  <c r="E4155" l="1"/>
  <c r="A4156"/>
  <c r="B4155"/>
  <c r="D4155" s="1"/>
  <c r="C4155"/>
  <c r="E4156" l="1"/>
  <c r="A4157"/>
  <c r="C4156"/>
  <c r="D4156" s="1"/>
  <c r="B4156"/>
  <c r="E4157" l="1"/>
  <c r="A4158"/>
  <c r="D4157"/>
  <c r="B4157"/>
  <c r="C4157"/>
  <c r="E4158" l="1"/>
  <c r="C4158"/>
  <c r="D4158" s="1"/>
  <c r="A4159"/>
  <c r="B4158"/>
  <c r="E4159" l="1"/>
  <c r="A4160"/>
  <c r="D4159"/>
  <c r="B4159"/>
  <c r="C4159"/>
  <c r="E4160" l="1"/>
  <c r="A4161"/>
  <c r="C4160"/>
  <c r="D4160" s="1"/>
  <c r="B4160"/>
  <c r="E4161" l="1"/>
  <c r="D4161"/>
  <c r="A4162"/>
  <c r="B4161"/>
  <c r="C4161"/>
  <c r="E4162" l="1"/>
  <c r="A4163"/>
  <c r="C4162"/>
  <c r="D4162" s="1"/>
  <c r="B4162"/>
  <c r="E4163" l="1"/>
  <c r="A4164"/>
  <c r="B4163"/>
  <c r="C4163"/>
  <c r="D4163" s="1"/>
  <c r="E4164" l="1"/>
  <c r="A4165"/>
  <c r="C4164"/>
  <c r="D4164" s="1"/>
  <c r="B4164"/>
  <c r="E4165" l="1"/>
  <c r="A4166"/>
  <c r="D4165"/>
  <c r="B4165"/>
  <c r="C4165"/>
  <c r="E4166" l="1"/>
  <c r="C4166"/>
  <c r="D4166" s="1"/>
  <c r="A4167"/>
  <c r="B4166"/>
  <c r="E4167" l="1"/>
  <c r="A4168"/>
  <c r="D4167"/>
  <c r="B4167"/>
  <c r="C4167"/>
  <c r="E4168" l="1"/>
  <c r="A4169"/>
  <c r="C4168"/>
  <c r="D4168" s="1"/>
  <c r="B4168"/>
  <c r="E4169" l="1"/>
  <c r="A4170"/>
  <c r="D4169"/>
  <c r="B4169"/>
  <c r="C4169"/>
  <c r="E4170" l="1"/>
  <c r="A4171"/>
  <c r="C4170"/>
  <c r="D4170"/>
  <c r="B4170"/>
  <c r="E4171" l="1"/>
  <c r="B4171"/>
  <c r="D4171" s="1"/>
  <c r="A4172"/>
  <c r="C4171"/>
  <c r="E4172" l="1"/>
  <c r="A4173"/>
  <c r="C4172"/>
  <c r="D4172"/>
  <c r="B4172"/>
  <c r="E4173" l="1"/>
  <c r="A4174"/>
  <c r="D4173"/>
  <c r="B4173"/>
  <c r="C4173"/>
  <c r="E4174" l="1"/>
  <c r="A4175"/>
  <c r="C4174"/>
  <c r="D4174"/>
  <c r="B4174"/>
  <c r="E4175" l="1"/>
  <c r="A4176"/>
  <c r="D4175"/>
  <c r="B4175"/>
  <c r="C4175"/>
  <c r="E4176" l="1"/>
  <c r="A4177"/>
  <c r="C4176"/>
  <c r="D4176" s="1"/>
  <c r="B4176"/>
  <c r="E4177" l="1"/>
  <c r="B4177"/>
  <c r="D4177" s="1"/>
  <c r="A4178"/>
  <c r="C4177"/>
  <c r="E4178" l="1"/>
  <c r="A4179"/>
  <c r="C4178"/>
  <c r="D4178"/>
  <c r="B4178"/>
  <c r="E4179" l="1"/>
  <c r="A4180"/>
  <c r="B4179"/>
  <c r="D4179"/>
  <c r="C4179"/>
  <c r="E4180" l="1"/>
  <c r="C4180"/>
  <c r="D4180" s="1"/>
  <c r="A4181"/>
  <c r="B4180"/>
  <c r="E4181" l="1"/>
  <c r="D4181"/>
  <c r="A4182"/>
  <c r="B4181"/>
  <c r="C4181"/>
  <c r="E4182" l="1"/>
  <c r="A4183"/>
  <c r="C4182"/>
  <c r="D4182"/>
  <c r="B4182"/>
  <c r="E4183" l="1"/>
  <c r="A4184"/>
  <c r="D4183"/>
  <c r="B4183"/>
  <c r="C4183"/>
  <c r="E4184" l="1"/>
  <c r="A4185"/>
  <c r="C4184"/>
  <c r="D4184" s="1"/>
  <c r="B4184"/>
  <c r="E4185" l="1"/>
  <c r="A4186"/>
  <c r="B4185"/>
  <c r="D4185" s="1"/>
  <c r="C4185"/>
  <c r="E4186" l="1"/>
  <c r="A4187"/>
  <c r="C4186"/>
  <c r="D4186"/>
  <c r="B4186"/>
  <c r="E4187" l="1"/>
  <c r="A4188"/>
  <c r="B4187"/>
  <c r="D4187"/>
  <c r="C4187"/>
  <c r="E4188" l="1"/>
  <c r="A4189"/>
  <c r="C4188"/>
  <c r="D4188" s="1"/>
  <c r="B4188"/>
  <c r="E4189" l="1"/>
  <c r="A4190"/>
  <c r="D4189"/>
  <c r="B4189"/>
  <c r="C4189"/>
  <c r="E4190" l="1"/>
  <c r="A4191"/>
  <c r="C4190"/>
  <c r="D4190" s="1"/>
  <c r="B4190"/>
  <c r="E4191" l="1"/>
  <c r="A4192"/>
  <c r="D4191"/>
  <c r="B4191"/>
  <c r="C4191"/>
  <c r="E4192" l="1"/>
  <c r="A4193"/>
  <c r="C4192"/>
  <c r="D4192" s="1"/>
  <c r="B4192"/>
  <c r="E4193" l="1"/>
  <c r="A4194"/>
  <c r="D4193"/>
  <c r="B4193"/>
  <c r="C4193"/>
  <c r="E4194" l="1"/>
  <c r="A4195"/>
  <c r="C4194"/>
  <c r="D4194" s="1"/>
  <c r="B4194"/>
  <c r="E4195" l="1"/>
  <c r="A4196"/>
  <c r="B4195"/>
  <c r="D4195"/>
  <c r="C4195"/>
  <c r="E4196" l="1"/>
  <c r="C4196"/>
  <c r="D4196" s="1"/>
  <c r="A4197"/>
  <c r="B4196"/>
  <c r="E4197" l="1"/>
  <c r="A4198"/>
  <c r="D4197"/>
  <c r="B4197"/>
  <c r="C4197"/>
  <c r="E4198" l="1"/>
  <c r="C4198"/>
  <c r="D4198" s="1"/>
  <c r="A4199"/>
  <c r="B4198"/>
  <c r="E4199" l="1"/>
  <c r="A4200"/>
  <c r="D4199"/>
  <c r="B4199"/>
  <c r="C4199"/>
  <c r="E4200" l="1"/>
  <c r="A4201"/>
  <c r="C4200"/>
  <c r="D4200" s="1"/>
  <c r="B4200"/>
  <c r="E4201" l="1"/>
  <c r="D4201"/>
  <c r="B4201"/>
  <c r="A4202"/>
  <c r="C4201"/>
  <c r="E4202" l="1"/>
  <c r="A4203"/>
  <c r="C4202"/>
  <c r="D4202" s="1"/>
  <c r="B4202"/>
  <c r="E4203" l="1"/>
  <c r="B4203"/>
  <c r="D4203" s="1"/>
  <c r="A4204"/>
  <c r="C4203"/>
  <c r="E4204" l="1"/>
  <c r="C4204"/>
  <c r="D4204" s="1"/>
  <c r="A4205"/>
  <c r="B4204"/>
  <c r="E4205" l="1"/>
  <c r="A4206"/>
  <c r="D4205"/>
  <c r="B4205"/>
  <c r="C4205"/>
  <c r="E4206" l="1"/>
  <c r="A4207"/>
  <c r="C4206"/>
  <c r="D4206" s="1"/>
  <c r="B4206"/>
  <c r="E4207" l="1"/>
  <c r="A4208"/>
  <c r="D4207"/>
  <c r="B4207"/>
  <c r="C4207"/>
  <c r="E4208" l="1"/>
  <c r="A4209"/>
  <c r="C4208"/>
  <c r="D4208" s="1"/>
  <c r="B4208"/>
  <c r="E4209" l="1"/>
  <c r="B4209"/>
  <c r="D4209" s="1"/>
  <c r="A4210"/>
  <c r="C4209"/>
  <c r="E4210" l="1"/>
  <c r="A4211"/>
  <c r="C4210"/>
  <c r="D4210"/>
  <c r="B4210"/>
  <c r="E4211" l="1"/>
  <c r="A4212"/>
  <c r="B4211"/>
  <c r="D4211"/>
  <c r="C4211"/>
  <c r="E4212" l="1"/>
  <c r="A4213"/>
  <c r="C4212"/>
  <c r="D4212"/>
  <c r="B4212"/>
  <c r="E4213" l="1"/>
  <c r="D4213"/>
  <c r="A4214"/>
  <c r="B4213"/>
  <c r="C4213"/>
  <c r="E4214" l="1"/>
  <c r="A4215"/>
  <c r="C4214"/>
  <c r="D4214"/>
  <c r="B4214"/>
  <c r="E4215" l="1"/>
  <c r="A4216"/>
  <c r="D4215"/>
  <c r="B4215"/>
  <c r="C4215"/>
  <c r="E4216" l="1"/>
  <c r="A4217"/>
  <c r="C4216"/>
  <c r="D4216" s="1"/>
  <c r="B4216"/>
  <c r="E4217" l="1"/>
  <c r="D4217"/>
  <c r="A4218"/>
  <c r="B4217"/>
  <c r="C4217"/>
  <c r="E4218" l="1"/>
  <c r="A4219"/>
  <c r="C4218"/>
  <c r="D4218" s="1"/>
  <c r="B4218"/>
  <c r="E4219" l="1"/>
  <c r="A4220"/>
  <c r="B4219"/>
  <c r="D4219"/>
  <c r="C4219"/>
  <c r="E4220" l="1"/>
  <c r="A4221"/>
  <c r="C4220"/>
  <c r="D4220" s="1"/>
  <c r="B4220"/>
  <c r="E4221" l="1"/>
  <c r="A4222"/>
  <c r="B4221"/>
  <c r="D4221" s="1"/>
  <c r="C4221"/>
  <c r="E4222" l="1"/>
  <c r="C4222"/>
  <c r="D4222" s="1"/>
  <c r="A4223"/>
  <c r="B4222"/>
  <c r="E4223" l="1"/>
  <c r="A4224"/>
  <c r="D4223"/>
  <c r="B4223"/>
  <c r="C4223"/>
  <c r="E4224" l="1"/>
  <c r="A4225"/>
  <c r="C4224"/>
  <c r="D4224" s="1"/>
  <c r="B4224"/>
  <c r="E4225" l="1"/>
  <c r="D4225"/>
  <c r="A4226"/>
  <c r="B4225"/>
  <c r="C4225"/>
  <c r="E4226" l="1"/>
  <c r="A4227"/>
  <c r="C4226"/>
  <c r="D4226" s="1"/>
  <c r="B4226"/>
  <c r="E4227" l="1"/>
  <c r="A4228"/>
  <c r="B4227"/>
  <c r="D4227"/>
  <c r="C4227"/>
  <c r="E4228" l="1"/>
  <c r="A4229"/>
  <c r="C4228"/>
  <c r="D4228"/>
  <c r="B4228"/>
  <c r="E4229" l="1"/>
  <c r="A4230"/>
  <c r="D4229"/>
  <c r="B4229"/>
  <c r="C4229"/>
  <c r="E4230" l="1"/>
  <c r="C4230"/>
  <c r="D4230" s="1"/>
  <c r="A4231"/>
  <c r="B4230"/>
  <c r="E4231" l="1"/>
  <c r="A4232"/>
  <c r="D4231"/>
  <c r="B4231"/>
  <c r="C4231"/>
  <c r="E4232" l="1"/>
  <c r="A4233"/>
  <c r="C4232"/>
  <c r="D4232" s="1"/>
  <c r="B4232"/>
  <c r="E4233" l="1"/>
  <c r="A4234"/>
  <c r="D4233"/>
  <c r="B4233"/>
  <c r="C4233"/>
  <c r="E4234" l="1"/>
  <c r="A4235"/>
  <c r="C4234"/>
  <c r="D4234"/>
  <c r="B4234"/>
  <c r="E4235" l="1"/>
  <c r="B4235"/>
  <c r="D4235" s="1"/>
  <c r="A4236"/>
  <c r="C4235"/>
  <c r="E4236" l="1"/>
  <c r="A4237"/>
  <c r="C4236"/>
  <c r="D4236" s="1"/>
  <c r="B4236"/>
  <c r="E4237" l="1"/>
  <c r="A4238"/>
  <c r="D4237"/>
  <c r="B4237"/>
  <c r="C4237"/>
  <c r="E4238" l="1"/>
  <c r="A4239"/>
  <c r="C4238"/>
  <c r="D4238" s="1"/>
  <c r="B4238"/>
  <c r="E4239" l="1"/>
  <c r="A4240"/>
  <c r="D4239"/>
  <c r="B4239"/>
  <c r="C4239"/>
  <c r="E4240" l="1"/>
  <c r="A4241"/>
  <c r="C4240"/>
  <c r="D4240" s="1"/>
  <c r="B4240"/>
  <c r="E4241" l="1"/>
  <c r="B4241"/>
  <c r="D4241" s="1"/>
  <c r="A4242"/>
  <c r="C4241"/>
  <c r="E4242" l="1"/>
  <c r="A4243"/>
  <c r="C4242"/>
  <c r="D4242" s="1"/>
  <c r="B4242"/>
  <c r="E4243" l="1"/>
  <c r="A4244"/>
  <c r="B4243"/>
  <c r="D4243"/>
  <c r="C4243"/>
  <c r="E4244" l="1"/>
  <c r="C4244"/>
  <c r="D4244" s="1"/>
  <c r="A4245"/>
  <c r="B4244"/>
  <c r="E4245" l="1"/>
  <c r="D4245"/>
  <c r="A4246"/>
  <c r="B4245"/>
  <c r="C4245"/>
  <c r="E4246" l="1"/>
  <c r="A4247"/>
  <c r="C4246"/>
  <c r="D4246" s="1"/>
  <c r="B4246"/>
  <c r="E4247" l="1"/>
  <c r="A4248"/>
  <c r="D4247"/>
  <c r="B4247"/>
  <c r="C4247"/>
  <c r="E4248" l="1"/>
  <c r="A4249"/>
  <c r="C4248"/>
  <c r="D4248" s="1"/>
  <c r="B4248"/>
  <c r="E4249" l="1"/>
  <c r="A4250"/>
  <c r="D4249"/>
  <c r="B4249"/>
  <c r="C4249"/>
  <c r="E4250" l="1"/>
  <c r="A4251"/>
  <c r="C4250"/>
  <c r="D4250"/>
  <c r="B4250"/>
  <c r="E4251" l="1"/>
  <c r="A4252"/>
  <c r="B4251"/>
  <c r="D4251" s="1"/>
  <c r="C4251"/>
  <c r="E4252" l="1"/>
  <c r="A4253"/>
  <c r="C4252"/>
  <c r="D4252" s="1"/>
  <c r="B4252"/>
  <c r="E4253" l="1"/>
  <c r="A4254"/>
  <c r="D4253"/>
  <c r="B4253"/>
  <c r="C4253"/>
  <c r="E4254" l="1"/>
  <c r="A4255"/>
  <c r="C4254"/>
  <c r="D4254"/>
  <c r="B4254"/>
  <c r="E4255" l="1"/>
  <c r="A4256"/>
  <c r="D4255"/>
  <c r="B4255"/>
  <c r="C4255"/>
  <c r="E4256" l="1"/>
  <c r="A4257"/>
  <c r="C4256"/>
  <c r="D4256" s="1"/>
  <c r="B4256"/>
  <c r="E4257" l="1"/>
  <c r="A4258"/>
  <c r="D4257"/>
  <c r="B4257"/>
  <c r="C4257"/>
  <c r="E4258" l="1"/>
  <c r="A4259"/>
  <c r="C4258"/>
  <c r="D4258"/>
  <c r="B4258"/>
  <c r="E4259" l="1"/>
  <c r="A4260"/>
  <c r="B4259"/>
  <c r="D4259"/>
  <c r="C4259"/>
  <c r="E4260" l="1"/>
  <c r="C4260"/>
  <c r="D4260" s="1"/>
  <c r="A4261"/>
  <c r="B4260"/>
  <c r="E4261" l="1"/>
  <c r="A4262"/>
  <c r="D4261"/>
  <c r="B4261"/>
  <c r="C4261"/>
  <c r="E4262" l="1"/>
  <c r="C4262"/>
  <c r="D4262" s="1"/>
  <c r="A4263"/>
  <c r="B4262"/>
  <c r="E4263" l="1"/>
  <c r="A4264"/>
  <c r="D4263"/>
  <c r="B4263"/>
  <c r="C4263"/>
  <c r="E4264" l="1"/>
  <c r="A4265"/>
  <c r="C4264"/>
  <c r="D4264" s="1"/>
  <c r="B4264"/>
  <c r="E4265" l="1"/>
  <c r="D4265"/>
  <c r="B4265"/>
  <c r="A4266"/>
  <c r="C4265"/>
  <c r="E4266" l="1"/>
  <c r="A4267"/>
  <c r="C4266"/>
  <c r="D4266"/>
  <c r="B4266"/>
  <c r="E4267" l="1"/>
  <c r="B4267"/>
  <c r="D4267" s="1"/>
  <c r="A4268"/>
  <c r="C4267"/>
  <c r="E4268" l="1"/>
  <c r="C4268"/>
  <c r="D4268" s="1"/>
  <c r="A4269"/>
  <c r="B4268"/>
  <c r="E4269" l="1"/>
  <c r="A4270"/>
  <c r="D4269"/>
  <c r="B4269"/>
  <c r="C4269"/>
  <c r="E4270" l="1"/>
  <c r="A4271"/>
  <c r="C4270"/>
  <c r="D4270" s="1"/>
  <c r="B4270"/>
  <c r="E4271" l="1"/>
  <c r="A4272"/>
  <c r="D4271"/>
  <c r="B4271"/>
  <c r="C4271"/>
  <c r="E4272" l="1"/>
  <c r="A4273"/>
  <c r="C4272"/>
  <c r="D4272" s="1"/>
  <c r="B4272"/>
  <c r="E4273" l="1"/>
  <c r="B4273"/>
  <c r="D4273" s="1"/>
  <c r="A4274"/>
  <c r="C4273"/>
  <c r="E4274" l="1"/>
  <c r="A4275"/>
  <c r="C4274"/>
  <c r="D4274"/>
  <c r="B4274"/>
  <c r="E4275" l="1"/>
  <c r="A4276"/>
  <c r="B4275"/>
  <c r="D4275" s="1"/>
  <c r="C4275"/>
  <c r="E4276" l="1"/>
  <c r="A4277"/>
  <c r="C4276"/>
  <c r="D4276" s="1"/>
  <c r="B4276"/>
  <c r="E4277" l="1"/>
  <c r="D4277"/>
  <c r="A4278"/>
  <c r="B4277"/>
  <c r="C4277"/>
  <c r="E4278" l="1"/>
  <c r="A4279"/>
  <c r="C4278"/>
  <c r="D4278" s="1"/>
  <c r="B4278"/>
  <c r="E4279" l="1"/>
  <c r="A4280"/>
  <c r="B4279"/>
  <c r="D4279" s="1"/>
  <c r="C4279"/>
  <c r="E4280" l="1"/>
  <c r="A4281"/>
  <c r="C4280"/>
  <c r="D4280" s="1"/>
  <c r="B4280"/>
  <c r="E4281" l="1"/>
  <c r="D4281"/>
  <c r="A4282"/>
  <c r="B4281"/>
  <c r="C4281"/>
  <c r="E4282" l="1"/>
  <c r="A4283"/>
  <c r="C4282"/>
  <c r="D4282"/>
  <c r="B4282"/>
  <c r="E4283" l="1"/>
  <c r="A4284"/>
  <c r="B4283"/>
  <c r="D4283"/>
  <c r="C4283"/>
  <c r="E4284" l="1"/>
  <c r="A4285"/>
  <c r="C4284"/>
  <c r="D4284" s="1"/>
  <c r="B4284"/>
  <c r="E4285" l="1"/>
  <c r="A4286"/>
  <c r="D4285"/>
  <c r="B4285"/>
  <c r="C4285"/>
  <c r="E4286" l="1"/>
  <c r="C4286"/>
  <c r="D4286" s="1"/>
  <c r="A4287"/>
  <c r="B4286"/>
  <c r="E4287" l="1"/>
  <c r="A4288"/>
  <c r="D4287"/>
  <c r="B4287"/>
  <c r="C4287"/>
  <c r="E4288" l="1"/>
  <c r="A4289"/>
  <c r="C4288"/>
  <c r="D4288" s="1"/>
  <c r="B4288"/>
  <c r="E4289" l="1"/>
  <c r="D4289"/>
  <c r="A4290"/>
  <c r="B4289"/>
  <c r="C4289"/>
  <c r="E4290" l="1"/>
  <c r="A4291"/>
  <c r="C4290"/>
  <c r="D4290" s="1"/>
  <c r="B4290"/>
  <c r="E4291" l="1"/>
  <c r="A4292"/>
  <c r="B4291"/>
  <c r="D4291" s="1"/>
  <c r="C4291"/>
  <c r="E4292" l="1"/>
  <c r="A4293"/>
  <c r="C4292"/>
  <c r="D4292" s="1"/>
  <c r="B4292"/>
  <c r="E4293" l="1"/>
  <c r="A4294"/>
  <c r="D4293"/>
  <c r="B4293"/>
  <c r="C4293"/>
  <c r="E4294" l="1"/>
  <c r="C4294"/>
  <c r="D4294" s="1"/>
  <c r="A4295"/>
  <c r="B4294"/>
  <c r="E4295" l="1"/>
  <c r="A4296"/>
  <c r="D4295"/>
  <c r="B4295"/>
  <c r="C4295"/>
  <c r="E4296" l="1"/>
  <c r="A4297"/>
  <c r="C4296"/>
  <c r="D4296" s="1"/>
  <c r="B4296"/>
  <c r="E4297" l="1"/>
  <c r="A4298"/>
  <c r="D4297"/>
  <c r="B4297"/>
  <c r="C4297"/>
  <c r="E4298" l="1"/>
  <c r="A4299"/>
  <c r="C4298"/>
  <c r="D4298"/>
  <c r="B4298"/>
  <c r="E4299" l="1"/>
  <c r="B4299"/>
  <c r="D4299" s="1"/>
  <c r="A4300"/>
  <c r="C4299"/>
  <c r="E4300" l="1"/>
  <c r="A4301"/>
  <c r="C4300"/>
  <c r="D4300" s="1"/>
  <c r="B4300"/>
  <c r="E4301" l="1"/>
  <c r="A4302"/>
  <c r="D4301"/>
  <c r="B4301"/>
  <c r="C4301"/>
  <c r="E4302" l="1"/>
  <c r="A4303"/>
  <c r="C4302"/>
  <c r="D4302" s="1"/>
  <c r="B4302"/>
  <c r="E4303" l="1"/>
  <c r="A4304"/>
  <c r="D4303"/>
  <c r="B4303"/>
  <c r="C4303"/>
  <c r="E4304" l="1"/>
  <c r="A4305"/>
  <c r="C4304"/>
  <c r="D4304" s="1"/>
  <c r="B4304"/>
  <c r="E4305" l="1"/>
  <c r="B4305"/>
  <c r="D4305" s="1"/>
  <c r="A4306"/>
  <c r="C4305"/>
  <c r="E4306" l="1"/>
  <c r="A4307"/>
  <c r="C4306"/>
  <c r="D4306" s="1"/>
  <c r="B4306"/>
  <c r="E4307" l="1"/>
  <c r="A4308"/>
  <c r="B4307"/>
  <c r="D4307"/>
  <c r="C4307"/>
  <c r="E4308" l="1"/>
  <c r="C4308"/>
  <c r="D4308" s="1"/>
  <c r="A4309"/>
  <c r="B4308"/>
  <c r="E4309" l="1"/>
  <c r="D4309"/>
  <c r="A4310"/>
  <c r="B4309"/>
  <c r="C4309"/>
  <c r="E4310" l="1"/>
  <c r="A4311"/>
  <c r="C4310"/>
  <c r="D4310" s="1"/>
  <c r="B4310"/>
  <c r="E4311" l="1"/>
  <c r="A4312"/>
  <c r="D4311"/>
  <c r="B4311"/>
  <c r="C4311"/>
  <c r="E4312" l="1"/>
  <c r="A4313"/>
  <c r="C4312"/>
  <c r="D4312" s="1"/>
  <c r="B4312"/>
  <c r="E4313" l="1"/>
  <c r="A4314"/>
  <c r="D4313"/>
  <c r="B4313"/>
  <c r="C4313"/>
  <c r="E4314" l="1"/>
  <c r="A4315"/>
  <c r="C4314"/>
  <c r="D4314" s="1"/>
  <c r="B4314"/>
  <c r="E4315" l="1"/>
  <c r="A4316"/>
  <c r="B4315"/>
  <c r="D4315"/>
  <c r="C4315"/>
  <c r="E4316" l="1"/>
  <c r="A4317"/>
  <c r="C4316"/>
  <c r="D4316"/>
  <c r="B4316"/>
  <c r="E4317" l="1"/>
  <c r="A4318"/>
  <c r="D4317"/>
  <c r="B4317"/>
  <c r="C4317"/>
  <c r="E4318" l="1"/>
  <c r="A4319"/>
  <c r="C4318"/>
  <c r="D4318" s="1"/>
  <c r="B4318"/>
  <c r="E4319" l="1"/>
  <c r="A4320"/>
  <c r="D4319"/>
  <c r="B4319"/>
  <c r="C4319"/>
  <c r="E4320" l="1"/>
  <c r="A4321"/>
  <c r="C4320"/>
  <c r="D4320" s="1"/>
  <c r="B4320"/>
  <c r="E4321" l="1"/>
  <c r="A4322"/>
  <c r="D4321"/>
  <c r="B4321"/>
  <c r="C4321"/>
  <c r="E4322" l="1"/>
  <c r="A4323"/>
  <c r="C4322"/>
  <c r="D4322"/>
  <c r="B4322"/>
  <c r="E4323" l="1"/>
  <c r="A4324"/>
  <c r="B4323"/>
  <c r="D4323" s="1"/>
  <c r="C4323"/>
  <c r="E4324" l="1"/>
  <c r="C4324"/>
  <c r="D4324" s="1"/>
  <c r="A4325"/>
  <c r="B4324"/>
  <c r="E4325" l="1"/>
  <c r="A4326"/>
  <c r="D4325"/>
  <c r="B4325"/>
  <c r="C4325"/>
  <c r="E4326" l="1"/>
  <c r="C4326"/>
  <c r="D4326" s="1"/>
  <c r="A4327"/>
  <c r="B4326"/>
  <c r="E4327" l="1"/>
  <c r="A4328"/>
  <c r="D4327"/>
  <c r="B4327"/>
  <c r="C4327"/>
  <c r="E4328" l="1"/>
  <c r="A4329"/>
  <c r="C4328"/>
  <c r="D4328" s="1"/>
  <c r="B4328"/>
  <c r="E4329" l="1"/>
  <c r="D4329"/>
  <c r="B4329"/>
  <c r="A4330"/>
  <c r="C4329"/>
  <c r="E4330" l="1"/>
  <c r="A4331"/>
  <c r="C4330"/>
  <c r="D4330" s="1"/>
  <c r="B4330"/>
  <c r="E4331" l="1"/>
  <c r="B4331"/>
  <c r="D4331" s="1"/>
  <c r="A4332"/>
  <c r="C4331"/>
  <c r="E4332" l="1"/>
  <c r="C4332"/>
  <c r="D4332" s="1"/>
  <c r="A4333"/>
  <c r="B4332"/>
  <c r="E4333" l="1"/>
  <c r="A4334"/>
  <c r="D4333"/>
  <c r="B4333"/>
  <c r="C4333"/>
  <c r="E4334" l="1"/>
  <c r="A4335"/>
  <c r="C4334"/>
  <c r="D4334" s="1"/>
  <c r="B4334"/>
  <c r="E4335" l="1"/>
  <c r="A4336"/>
  <c r="D4335"/>
  <c r="B4335"/>
  <c r="C4335"/>
  <c r="E4336" l="1"/>
  <c r="A4337"/>
  <c r="C4336"/>
  <c r="D4336" s="1"/>
  <c r="B4336"/>
  <c r="E4337" l="1"/>
  <c r="B4337"/>
  <c r="D4337" s="1"/>
  <c r="A4338"/>
  <c r="C4337"/>
  <c r="E4338" l="1"/>
  <c r="A4339"/>
  <c r="C4338"/>
  <c r="D4338" s="1"/>
  <c r="B4338"/>
  <c r="E4339" l="1"/>
  <c r="A4340"/>
  <c r="B4339"/>
  <c r="D4339" s="1"/>
  <c r="C4339"/>
  <c r="E4340" l="1"/>
  <c r="A4341"/>
  <c r="C4340"/>
  <c r="D4340" s="1"/>
  <c r="B4340"/>
  <c r="E4341" l="1"/>
  <c r="D4341"/>
  <c r="A4342"/>
  <c r="B4341"/>
  <c r="C4341"/>
  <c r="E4342" l="1"/>
  <c r="A4343"/>
  <c r="C4342"/>
  <c r="D4342" s="1"/>
  <c r="B4342"/>
  <c r="E4343" l="1"/>
  <c r="A4344"/>
  <c r="D4343"/>
  <c r="B4343"/>
  <c r="C4343"/>
  <c r="E4344" l="1"/>
  <c r="A4345"/>
  <c r="C4344"/>
  <c r="D4344" s="1"/>
  <c r="B4344"/>
  <c r="E4345" l="1"/>
  <c r="D4345"/>
  <c r="A4346"/>
  <c r="B4345"/>
  <c r="C4345"/>
  <c r="E4346" l="1"/>
  <c r="A4347"/>
  <c r="C4346"/>
  <c r="D4346" s="1"/>
  <c r="B4346"/>
  <c r="E4347" l="1"/>
  <c r="A4348"/>
  <c r="B4347"/>
  <c r="D4347"/>
  <c r="C4347"/>
  <c r="E4348" l="1"/>
  <c r="A4349"/>
  <c r="C4348"/>
  <c r="D4348" s="1"/>
  <c r="B4348"/>
  <c r="E4349" l="1"/>
  <c r="A4350"/>
  <c r="D4349"/>
  <c r="B4349"/>
  <c r="C4349"/>
  <c r="E4350" l="1"/>
  <c r="C4350"/>
  <c r="D4350" s="1"/>
  <c r="A4351"/>
  <c r="B4350"/>
  <c r="E4351" l="1"/>
  <c r="A4352"/>
  <c r="D4351"/>
  <c r="B4351"/>
  <c r="C4351"/>
  <c r="E4352" l="1"/>
  <c r="A4353"/>
  <c r="C4352"/>
  <c r="D4352" s="1"/>
  <c r="B4352"/>
  <c r="E4353" l="1"/>
  <c r="D4353"/>
  <c r="A4354"/>
  <c r="B4353"/>
  <c r="C4353"/>
  <c r="E4354" l="1"/>
  <c r="A4355"/>
  <c r="C4354"/>
  <c r="D4354"/>
  <c r="B4354"/>
  <c r="E4355" l="1"/>
  <c r="A4356"/>
  <c r="B4355"/>
  <c r="D4355" s="1"/>
  <c r="C4355"/>
  <c r="E4356" l="1"/>
  <c r="A4357"/>
  <c r="C4356"/>
  <c r="D4356" s="1"/>
  <c r="B4356"/>
  <c r="E4357" l="1"/>
  <c r="A4358"/>
  <c r="D4357"/>
  <c r="B4357"/>
  <c r="C4357"/>
  <c r="E4358" l="1"/>
  <c r="C4358"/>
  <c r="D4358" s="1"/>
  <c r="A4359"/>
  <c r="B4358"/>
  <c r="E4359" l="1"/>
  <c r="A4360"/>
  <c r="D4359"/>
  <c r="B4359"/>
  <c r="C4359"/>
  <c r="E4360" l="1"/>
  <c r="A4361"/>
  <c r="C4360"/>
  <c r="D4360" s="1"/>
  <c r="B4360"/>
  <c r="E4361" l="1"/>
  <c r="A4362"/>
  <c r="D4361"/>
  <c r="B4361"/>
  <c r="C4361"/>
  <c r="E4362" l="1"/>
  <c r="A4363"/>
  <c r="C4362"/>
  <c r="D4362" s="1"/>
  <c r="B4362"/>
  <c r="E4363" l="1"/>
  <c r="B4363"/>
  <c r="D4363" s="1"/>
  <c r="A4364"/>
  <c r="C4363"/>
  <c r="E4364" l="1"/>
  <c r="A4365"/>
  <c r="C4364"/>
  <c r="D4364" s="1"/>
  <c r="B4364"/>
  <c r="E4365" l="1"/>
  <c r="A4366"/>
  <c r="D4365"/>
  <c r="B4365"/>
  <c r="C4365"/>
  <c r="E4366" l="1"/>
  <c r="A4367"/>
  <c r="C4366"/>
  <c r="D4366" s="1"/>
  <c r="B4366"/>
  <c r="E4367" l="1"/>
  <c r="A4368"/>
  <c r="D4367"/>
  <c r="B4367"/>
  <c r="C4367"/>
  <c r="E4368" l="1"/>
  <c r="A4369"/>
  <c r="C4368"/>
  <c r="D4368" s="1"/>
  <c r="B4368"/>
  <c r="E4369" l="1"/>
  <c r="B4369"/>
  <c r="D4369" s="1"/>
  <c r="A4370"/>
  <c r="C4369"/>
  <c r="E4370" l="1"/>
  <c r="A4371"/>
  <c r="C4370"/>
  <c r="D4370" s="1"/>
  <c r="B4370"/>
  <c r="E4371" l="1"/>
  <c r="A4372"/>
  <c r="B4371"/>
  <c r="D4371" s="1"/>
  <c r="C4371"/>
  <c r="E4372" l="1"/>
  <c r="C4372"/>
  <c r="D4372" s="1"/>
  <c r="A4373"/>
  <c r="B4372"/>
  <c r="E4373" l="1"/>
  <c r="D4373"/>
  <c r="A4374"/>
  <c r="B4373"/>
  <c r="C4373"/>
  <c r="E4374" l="1"/>
  <c r="A4375"/>
  <c r="C4374"/>
  <c r="D4374" s="1"/>
  <c r="B4374"/>
  <c r="E4375" l="1"/>
  <c r="A4376"/>
  <c r="D4375"/>
  <c r="B4375"/>
  <c r="C4375"/>
  <c r="E4376" l="1"/>
  <c r="A4377"/>
  <c r="C4376"/>
  <c r="D4376" s="1"/>
  <c r="B4376"/>
  <c r="E4377" l="1"/>
  <c r="A4378"/>
  <c r="D4377"/>
  <c r="B4377"/>
  <c r="C4377"/>
  <c r="E4378" l="1"/>
  <c r="A4379"/>
  <c r="C4378"/>
  <c r="D4378" s="1"/>
  <c r="B4378"/>
  <c r="E4379" l="1"/>
  <c r="A4380"/>
  <c r="B4379"/>
  <c r="D4379" s="1"/>
  <c r="C4379"/>
  <c r="E4380" l="1"/>
  <c r="A4381"/>
  <c r="C4380"/>
  <c r="D4380"/>
  <c r="B4380"/>
  <c r="E4381" l="1"/>
  <c r="A4382"/>
  <c r="D4381"/>
  <c r="B4381"/>
  <c r="C4381"/>
  <c r="E4382" l="1"/>
  <c r="A4383"/>
  <c r="C4382"/>
  <c r="D4382"/>
  <c r="B4382"/>
  <c r="E4383" l="1"/>
  <c r="A4384"/>
  <c r="D4383"/>
  <c r="B4383"/>
  <c r="C4383"/>
  <c r="E4384" l="1"/>
  <c r="A4385"/>
  <c r="C4384"/>
  <c r="D4384" s="1"/>
  <c r="B4384"/>
  <c r="E4385" l="1"/>
  <c r="A4386"/>
  <c r="D4385"/>
  <c r="B4385"/>
  <c r="C4385"/>
  <c r="E4386" l="1"/>
  <c r="A4387"/>
  <c r="C4386"/>
  <c r="D4386"/>
  <c r="B4386"/>
  <c r="E4387" l="1"/>
  <c r="A4388"/>
  <c r="B4387"/>
  <c r="D4387"/>
  <c r="C4387"/>
  <c r="E4388" l="1"/>
  <c r="C4388"/>
  <c r="D4388" s="1"/>
  <c r="A4389"/>
  <c r="B4388"/>
  <c r="E4389" l="1"/>
  <c r="A4390"/>
  <c r="D4389"/>
  <c r="B4389"/>
  <c r="C4389"/>
  <c r="E4390" l="1"/>
  <c r="C4390"/>
  <c r="D4390" s="1"/>
  <c r="A4391"/>
  <c r="B4390"/>
  <c r="E4391" l="1"/>
  <c r="A4392"/>
  <c r="D4391"/>
  <c r="B4391"/>
  <c r="C4391"/>
  <c r="E4392" l="1"/>
  <c r="A4393"/>
  <c r="C4392"/>
  <c r="D4392" s="1"/>
  <c r="B4392"/>
  <c r="E4393" l="1"/>
  <c r="D4393"/>
  <c r="B4393"/>
  <c r="A4394"/>
  <c r="C4393"/>
  <c r="E4394" l="1"/>
  <c r="A4395"/>
  <c r="C4394"/>
  <c r="D4394"/>
  <c r="B4394"/>
  <c r="E4395" l="1"/>
  <c r="B4395"/>
  <c r="D4395" s="1"/>
  <c r="A4396"/>
  <c r="C4395"/>
  <c r="E4396" l="1"/>
  <c r="C4396"/>
  <c r="D4396" s="1"/>
  <c r="A4397"/>
  <c r="B4396"/>
  <c r="E4397" l="1"/>
  <c r="A4398"/>
  <c r="B4397"/>
  <c r="D4397" s="1"/>
  <c r="C4397"/>
  <c r="E4398" l="1"/>
  <c r="A4399"/>
  <c r="C4398"/>
  <c r="D4398" s="1"/>
  <c r="B4398"/>
  <c r="E4399" l="1"/>
  <c r="A4400"/>
  <c r="D4399"/>
  <c r="B4399"/>
  <c r="C4399"/>
  <c r="E4400" l="1"/>
  <c r="A4401"/>
  <c r="C4400"/>
  <c r="D4400" s="1"/>
  <c r="B4400"/>
  <c r="E4401" l="1"/>
  <c r="B4401"/>
  <c r="D4401" s="1"/>
  <c r="A4402"/>
  <c r="C4401"/>
  <c r="E4402" l="1"/>
  <c r="A4403"/>
  <c r="C4402"/>
  <c r="D4402" s="1"/>
  <c r="B4402"/>
  <c r="E4403" l="1"/>
  <c r="A4404"/>
  <c r="B4403"/>
  <c r="D4403"/>
  <c r="C4403"/>
  <c r="E4404" l="1"/>
  <c r="A4405"/>
  <c r="C4404"/>
  <c r="D4404" s="1"/>
  <c r="B4404"/>
  <c r="E4405" l="1"/>
  <c r="D4405"/>
  <c r="A4406"/>
  <c r="B4405"/>
  <c r="C4405"/>
  <c r="E4406" l="1"/>
  <c r="A4407"/>
  <c r="C4406"/>
  <c r="D4406"/>
  <c r="B4406"/>
  <c r="E4407" l="1"/>
  <c r="A4408"/>
  <c r="D4407"/>
  <c r="B4407"/>
  <c r="C4407"/>
  <c r="E4408" l="1"/>
  <c r="A4409"/>
  <c r="C4408"/>
  <c r="D4408" s="1"/>
  <c r="B4408"/>
  <c r="E4409" l="1"/>
  <c r="D4409"/>
  <c r="A4410"/>
  <c r="B4409"/>
  <c r="C4409"/>
  <c r="E4410" l="1"/>
  <c r="A4411"/>
  <c r="C4410"/>
  <c r="D4410"/>
  <c r="B4410"/>
  <c r="E4411" l="1"/>
  <c r="A4412"/>
  <c r="B4411"/>
  <c r="D4411"/>
  <c r="C4411"/>
  <c r="E4412" l="1"/>
  <c r="A4413"/>
  <c r="C4412"/>
  <c r="D4412" s="1"/>
  <c r="B4412"/>
  <c r="E4413" l="1"/>
  <c r="A4414"/>
  <c r="D4413"/>
  <c r="B4413"/>
  <c r="C4413"/>
  <c r="E4414" l="1"/>
  <c r="C4414"/>
  <c r="D4414" s="1"/>
  <c r="A4415"/>
  <c r="B4414"/>
  <c r="E4415" l="1"/>
  <c r="A4416"/>
  <c r="D4415"/>
  <c r="B4415"/>
  <c r="C4415"/>
  <c r="E4416" l="1"/>
  <c r="A4417"/>
  <c r="C4416"/>
  <c r="D4416" s="1"/>
  <c r="B4416"/>
  <c r="E4417" l="1"/>
  <c r="D4417"/>
  <c r="A4418"/>
  <c r="B4417"/>
  <c r="C4417"/>
  <c r="E4418" l="1"/>
  <c r="A4419"/>
  <c r="C4418"/>
  <c r="D4418" s="1"/>
  <c r="B4418"/>
  <c r="E4419" l="1"/>
  <c r="A4420"/>
  <c r="B4419"/>
  <c r="D4419"/>
  <c r="C4419"/>
  <c r="E4420" l="1"/>
  <c r="A4421"/>
  <c r="C4420"/>
  <c r="D4420" s="1"/>
  <c r="B4420"/>
  <c r="E4421" l="1"/>
  <c r="A4422"/>
  <c r="D4421"/>
  <c r="B4421"/>
  <c r="C4421"/>
  <c r="E4422" l="1"/>
  <c r="C4422"/>
  <c r="D4422" s="1"/>
  <c r="A4423"/>
  <c r="B4422"/>
  <c r="E4423" l="1"/>
  <c r="A4424"/>
  <c r="D4423"/>
  <c r="B4423"/>
  <c r="C4423"/>
  <c r="E4424" l="1"/>
  <c r="A4425"/>
  <c r="C4424"/>
  <c r="D4424" s="1"/>
  <c r="B4424"/>
  <c r="E4425" l="1"/>
  <c r="A4426"/>
  <c r="D4425"/>
  <c r="B4425"/>
  <c r="C4425"/>
  <c r="E4426" l="1"/>
  <c r="A4427"/>
  <c r="C4426"/>
  <c r="D4426"/>
  <c r="B4426"/>
  <c r="E4427" l="1"/>
  <c r="B4427"/>
  <c r="D4427" s="1"/>
  <c r="A4428"/>
  <c r="C4427"/>
  <c r="E4428" l="1"/>
  <c r="A4429"/>
  <c r="C4428"/>
  <c r="D4428"/>
  <c r="B4428"/>
  <c r="E4429" l="1"/>
  <c r="A4430"/>
  <c r="D4429"/>
  <c r="B4429"/>
  <c r="C4429"/>
  <c r="E4430" l="1"/>
  <c r="A4431"/>
  <c r="C4430"/>
  <c r="D4430"/>
  <c r="B4430"/>
  <c r="E4431" l="1"/>
  <c r="A4432"/>
  <c r="D4431"/>
  <c r="B4431"/>
  <c r="C4431"/>
  <c r="E4432" l="1"/>
  <c r="A4433"/>
  <c r="C4432"/>
  <c r="D4432" s="1"/>
  <c r="B4432"/>
  <c r="E4433" l="1"/>
  <c r="B4433"/>
  <c r="D4433" s="1"/>
  <c r="A4434"/>
  <c r="C4433"/>
  <c r="E4434" l="1"/>
  <c r="A4435"/>
  <c r="C4434"/>
  <c r="D4434" s="1"/>
  <c r="B4434"/>
  <c r="E4435" l="1"/>
  <c r="A4436"/>
  <c r="B4435"/>
  <c r="D4435"/>
  <c r="C4435"/>
  <c r="E4436" l="1"/>
  <c r="C4436"/>
  <c r="D4436" s="1"/>
  <c r="A4437"/>
  <c r="B4436"/>
  <c r="E4437" l="1"/>
  <c r="D4437"/>
  <c r="A4438"/>
  <c r="B4437"/>
  <c r="C4437"/>
  <c r="E4438" l="1"/>
  <c r="A4439"/>
  <c r="C4438"/>
  <c r="D4438" s="1"/>
  <c r="B4438"/>
  <c r="E4439" l="1"/>
  <c r="A4440"/>
  <c r="D4439"/>
  <c r="B4439"/>
  <c r="C4439"/>
  <c r="E4440" l="1"/>
  <c r="A4441"/>
  <c r="C4440"/>
  <c r="D4440" s="1"/>
  <c r="B4440"/>
  <c r="E4441" l="1"/>
  <c r="A4442"/>
  <c r="D4441"/>
  <c r="B4441"/>
  <c r="C4441"/>
  <c r="E4442" l="1"/>
  <c r="A4443"/>
  <c r="C4442"/>
  <c r="D4442"/>
  <c r="B4442"/>
  <c r="E4443" l="1"/>
  <c r="A4444"/>
  <c r="B4443"/>
  <c r="D4443"/>
  <c r="C4443"/>
  <c r="E4444" l="1"/>
  <c r="A4445"/>
  <c r="C4444"/>
  <c r="D4444"/>
  <c r="B4444"/>
  <c r="E4445" l="1"/>
  <c r="A4446"/>
  <c r="D4445"/>
  <c r="B4445"/>
  <c r="C4445"/>
  <c r="E4446" l="1"/>
  <c r="A4447"/>
  <c r="C4446"/>
  <c r="D4446"/>
  <c r="B4446"/>
  <c r="E4447" l="1"/>
  <c r="A4448"/>
  <c r="D4447"/>
  <c r="B4447"/>
  <c r="C4447"/>
  <c r="E4448" l="1"/>
  <c r="A4449"/>
  <c r="C4448"/>
  <c r="D4448" s="1"/>
  <c r="B4448"/>
  <c r="E4449" l="1"/>
  <c r="A4450"/>
  <c r="D4449"/>
  <c r="B4449"/>
  <c r="C4449"/>
  <c r="E4450" l="1"/>
  <c r="A4451"/>
  <c r="C4450"/>
  <c r="D4450"/>
  <c r="B4450"/>
  <c r="E4451" l="1"/>
  <c r="A4452"/>
  <c r="B4451"/>
  <c r="D4451" s="1"/>
  <c r="C4451"/>
  <c r="E4452" l="1"/>
  <c r="C4452"/>
  <c r="D4452" s="1"/>
  <c r="A4453"/>
  <c r="B4452"/>
  <c r="E4453" l="1"/>
  <c r="A4454"/>
  <c r="D4453"/>
  <c r="B4453"/>
  <c r="C4453"/>
  <c r="E4454" l="1"/>
  <c r="C4454"/>
  <c r="D4454" s="1"/>
  <c r="A4455"/>
  <c r="B4454"/>
  <c r="E4455" l="1"/>
  <c r="A4456"/>
  <c r="D4455"/>
  <c r="B4455"/>
  <c r="C4455"/>
  <c r="E4456" l="1"/>
  <c r="A4457"/>
  <c r="C4456"/>
  <c r="D4456" s="1"/>
  <c r="B4456"/>
  <c r="E4457" l="1"/>
  <c r="B4457"/>
  <c r="D4457" s="1"/>
  <c r="A4458"/>
  <c r="C4457"/>
  <c r="E4458" l="1"/>
  <c r="A4459"/>
  <c r="C4458"/>
  <c r="D4458"/>
  <c r="B4458"/>
  <c r="E4459" l="1"/>
  <c r="B4459"/>
  <c r="A4460"/>
  <c r="C4459"/>
  <c r="D4459" s="1"/>
  <c r="E4460" l="1"/>
  <c r="C4460"/>
  <c r="D4460" s="1"/>
  <c r="A4461"/>
  <c r="B4460"/>
  <c r="E4461" l="1"/>
  <c r="A4462"/>
  <c r="D4461"/>
  <c r="B4461"/>
  <c r="C4461"/>
  <c r="E4462" l="1"/>
  <c r="A4463"/>
  <c r="C4462"/>
  <c r="D4462" s="1"/>
  <c r="B4462"/>
  <c r="E4463" l="1"/>
  <c r="A4464"/>
  <c r="D4463"/>
  <c r="B4463"/>
  <c r="C4463"/>
  <c r="E4464" l="1"/>
  <c r="A4465"/>
  <c r="C4464"/>
  <c r="D4464" s="1"/>
  <c r="B4464"/>
  <c r="E4465" l="1"/>
  <c r="B4465"/>
  <c r="A4466"/>
  <c r="D4465"/>
  <c r="C4465"/>
  <c r="E4466" l="1"/>
  <c r="A4467"/>
  <c r="C4466"/>
  <c r="D4466" s="1"/>
  <c r="B4466"/>
  <c r="E4467" l="1"/>
  <c r="A4468"/>
  <c r="B4467"/>
  <c r="D4467" s="1"/>
  <c r="C4467"/>
  <c r="E4468" l="1"/>
  <c r="A4469"/>
  <c r="C4468"/>
  <c r="D4468" s="1"/>
  <c r="B4468"/>
  <c r="E4469" l="1"/>
  <c r="D4469"/>
  <c r="A4470"/>
  <c r="B4469"/>
  <c r="C4469"/>
  <c r="E4470" l="1"/>
  <c r="A4471"/>
  <c r="C4470"/>
  <c r="D4470" s="1"/>
  <c r="B4470"/>
  <c r="E4471" l="1"/>
  <c r="A4472"/>
  <c r="D4471"/>
  <c r="B4471"/>
  <c r="C4471"/>
  <c r="E4472" l="1"/>
  <c r="A4473"/>
  <c r="C4472"/>
  <c r="D4472" s="1"/>
  <c r="B4472"/>
  <c r="E4473" l="1"/>
  <c r="D4473"/>
  <c r="A4474"/>
  <c r="B4473"/>
  <c r="C4473"/>
  <c r="E4474" l="1"/>
  <c r="A4475"/>
  <c r="C4474"/>
  <c r="D4474"/>
  <c r="B4474"/>
  <c r="E4475" l="1"/>
  <c r="A4476"/>
  <c r="B4475"/>
  <c r="D4475"/>
  <c r="C4475"/>
  <c r="E4476" l="1"/>
  <c r="A4477"/>
  <c r="C4476"/>
  <c r="D4476" s="1"/>
  <c r="B4476"/>
  <c r="E4477" l="1"/>
  <c r="A4478"/>
  <c r="D4477"/>
  <c r="B4477"/>
  <c r="C4477"/>
  <c r="E4478" l="1"/>
  <c r="C4478"/>
  <c r="D4478" s="1"/>
  <c r="A4479"/>
  <c r="B4478"/>
  <c r="E4479" l="1"/>
  <c r="A4480"/>
  <c r="D4479"/>
  <c r="B4479"/>
  <c r="C4479"/>
  <c r="E4480" l="1"/>
  <c r="A4481"/>
  <c r="C4480"/>
  <c r="D4480" s="1"/>
  <c r="B4480"/>
  <c r="E4481" l="1"/>
  <c r="D4481"/>
  <c r="A4482"/>
  <c r="B4481"/>
  <c r="C4481"/>
  <c r="E4482" l="1"/>
  <c r="A4483"/>
  <c r="C4482"/>
  <c r="D4482" s="1"/>
  <c r="B4482"/>
  <c r="E4483" l="1"/>
  <c r="A4484"/>
  <c r="B4483"/>
  <c r="C4483"/>
  <c r="D4483" s="1"/>
  <c r="E4484" l="1"/>
  <c r="A4485"/>
  <c r="C4484"/>
  <c r="D4484" s="1"/>
  <c r="B4484"/>
  <c r="E4485" l="1"/>
  <c r="A4486"/>
  <c r="D4485"/>
  <c r="B4485"/>
  <c r="C4485"/>
  <c r="E4486" l="1"/>
  <c r="C4486"/>
  <c r="D4486" s="1"/>
  <c r="A4487"/>
  <c r="B4486"/>
  <c r="E4487" l="1"/>
  <c r="A4488"/>
  <c r="D4487"/>
  <c r="B4487"/>
  <c r="C4487"/>
  <c r="E4488" l="1"/>
  <c r="A4489"/>
  <c r="C4488"/>
  <c r="D4488" s="1"/>
  <c r="B4488"/>
  <c r="E4489" l="1"/>
  <c r="A4490"/>
  <c r="D4489"/>
  <c r="B4489"/>
  <c r="C4489"/>
  <c r="E4490" l="1"/>
  <c r="A4491"/>
  <c r="C4490"/>
  <c r="D4490"/>
  <c r="B4490"/>
  <c r="E4491" l="1"/>
  <c r="B4491"/>
  <c r="D4491" s="1"/>
  <c r="A4492"/>
  <c r="C4491"/>
  <c r="E4492" l="1"/>
  <c r="A4493"/>
  <c r="C4492"/>
  <c r="D4492" s="1"/>
  <c r="B4492"/>
  <c r="E4493" l="1"/>
  <c r="A4494"/>
  <c r="B4493"/>
  <c r="D4493" s="1"/>
  <c r="C4493"/>
  <c r="E4494" l="1"/>
  <c r="A4495"/>
  <c r="C4494"/>
  <c r="D4494" s="1"/>
  <c r="B4494"/>
  <c r="E4495" l="1"/>
  <c r="A4496"/>
  <c r="D4495"/>
  <c r="B4495"/>
  <c r="C4495"/>
  <c r="E4496" l="1"/>
  <c r="A4497"/>
  <c r="C4496"/>
  <c r="D4496" s="1"/>
  <c r="B4496"/>
  <c r="E4497" l="1"/>
  <c r="B4497"/>
  <c r="D4497" s="1"/>
  <c r="A4498"/>
  <c r="C4497"/>
  <c r="E4498" l="1"/>
  <c r="A4499"/>
  <c r="C4498"/>
  <c r="D4498" s="1"/>
  <c r="B4498"/>
  <c r="E4499" l="1"/>
  <c r="A4500"/>
  <c r="B4499"/>
  <c r="D4499" s="1"/>
  <c r="C4499"/>
  <c r="E4500" l="1"/>
  <c r="C4500"/>
  <c r="D4500" s="1"/>
  <c r="A4501"/>
  <c r="B4500"/>
  <c r="E4501" l="1"/>
  <c r="D4501"/>
  <c r="A4502"/>
  <c r="B4501"/>
  <c r="C4501"/>
  <c r="E4502" l="1"/>
  <c r="A4503"/>
  <c r="C4502"/>
  <c r="D4502"/>
  <c r="B4502"/>
  <c r="E4503" l="1"/>
  <c r="A4504"/>
  <c r="D4503"/>
  <c r="B4503"/>
  <c r="C4503"/>
  <c r="E4504" l="1"/>
  <c r="A4505"/>
  <c r="C4504"/>
  <c r="D4504" s="1"/>
  <c r="B4504"/>
  <c r="E4505" l="1"/>
  <c r="A4506"/>
  <c r="D4505"/>
  <c r="B4505"/>
  <c r="C4505"/>
  <c r="E4506" l="1"/>
  <c r="A4507"/>
  <c r="C4506"/>
  <c r="D4506"/>
  <c r="B4506"/>
  <c r="E4507" l="1"/>
  <c r="A4508"/>
  <c r="B4507"/>
  <c r="D4507" s="1"/>
  <c r="C4507"/>
  <c r="E4508" l="1"/>
  <c r="A4509"/>
  <c r="C4508"/>
  <c r="D4508" s="1"/>
  <c r="B4508"/>
  <c r="E4509" l="1"/>
  <c r="A4510"/>
  <c r="D4509"/>
  <c r="B4509"/>
  <c r="C4509"/>
  <c r="E4510" l="1"/>
  <c r="A4511"/>
  <c r="C4510"/>
  <c r="D4510"/>
  <c r="B4510"/>
  <c r="E4511" l="1"/>
  <c r="A4512"/>
  <c r="D4511"/>
  <c r="B4511"/>
  <c r="C4511"/>
  <c r="E4512" l="1"/>
  <c r="A4513"/>
  <c r="C4512"/>
  <c r="D4512" s="1"/>
  <c r="B4512"/>
  <c r="E4513" l="1"/>
  <c r="A4514"/>
  <c r="D4513"/>
  <c r="B4513"/>
  <c r="C4513"/>
  <c r="E4514" l="1"/>
  <c r="A4515"/>
  <c r="C4514"/>
  <c r="D4514" s="1"/>
  <c r="B4514"/>
  <c r="E4515" l="1"/>
  <c r="A4516"/>
  <c r="B4515"/>
  <c r="D4515" s="1"/>
  <c r="C4515"/>
  <c r="E4516" l="1"/>
  <c r="C4516"/>
  <c r="D4516" s="1"/>
  <c r="A4517"/>
  <c r="B4516"/>
  <c r="E4517" l="1"/>
  <c r="A4518"/>
  <c r="D4517"/>
  <c r="B4517"/>
  <c r="C4517"/>
  <c r="E4518" l="1"/>
  <c r="C4518"/>
  <c r="D4518" s="1"/>
  <c r="A4519"/>
  <c r="B4518"/>
  <c r="E4519" l="1"/>
  <c r="A4520"/>
  <c r="D4519"/>
  <c r="B4519"/>
  <c r="C4519"/>
  <c r="E4520" l="1"/>
  <c r="A4521"/>
  <c r="C4520"/>
  <c r="D4520" s="1"/>
  <c r="B4520"/>
  <c r="E4521" l="1"/>
  <c r="D4521"/>
  <c r="B4521"/>
  <c r="A4522"/>
  <c r="C4521"/>
  <c r="E4522" l="1"/>
  <c r="A4523"/>
  <c r="C4522"/>
  <c r="D4522" s="1"/>
  <c r="B4522"/>
  <c r="E4523" l="1"/>
  <c r="B4523"/>
  <c r="D4523" s="1"/>
  <c r="A4524"/>
  <c r="C4523"/>
  <c r="E4524" l="1"/>
  <c r="C4524"/>
  <c r="D4524" s="1"/>
  <c r="A4525"/>
  <c r="B4524"/>
  <c r="E4525" l="1"/>
  <c r="A4526"/>
  <c r="D4525"/>
  <c r="B4525"/>
  <c r="C4525"/>
  <c r="E4526" l="1"/>
  <c r="A4527"/>
  <c r="C4526"/>
  <c r="D4526" s="1"/>
  <c r="B4526"/>
  <c r="E4527" l="1"/>
  <c r="A4528"/>
  <c r="D4527"/>
  <c r="B4527"/>
  <c r="C4527"/>
  <c r="E4528" l="1"/>
  <c r="A4529"/>
  <c r="C4528"/>
  <c r="D4528" s="1"/>
  <c r="B4528"/>
  <c r="E4529" l="1"/>
  <c r="B4529"/>
  <c r="A4530"/>
  <c r="D4529"/>
  <c r="C4529"/>
  <c r="E4530" l="1"/>
  <c r="A4531"/>
  <c r="C4530"/>
  <c r="D4530" s="1"/>
  <c r="B4530"/>
  <c r="E4531" l="1"/>
  <c r="A4532"/>
  <c r="B4531"/>
  <c r="D4531" s="1"/>
  <c r="C4531"/>
  <c r="E4532" l="1"/>
  <c r="A4533"/>
  <c r="C4532"/>
  <c r="D4532" s="1"/>
  <c r="B4532"/>
  <c r="E4533" l="1"/>
  <c r="D4533"/>
  <c r="A4534"/>
  <c r="B4533"/>
  <c r="C4533"/>
  <c r="E4534" l="1"/>
  <c r="A4535"/>
  <c r="C4534"/>
  <c r="D4534"/>
  <c r="B4534"/>
  <c r="E4535" l="1"/>
  <c r="A4536"/>
  <c r="D4535"/>
  <c r="B4535"/>
  <c r="C4535"/>
  <c r="E4536" l="1"/>
  <c r="A4537"/>
  <c r="C4536"/>
  <c r="D4536" s="1"/>
  <c r="B4536"/>
  <c r="E4537" l="1"/>
  <c r="D4537"/>
  <c r="A4538"/>
  <c r="B4537"/>
  <c r="C4537"/>
  <c r="E4538" l="1"/>
  <c r="A4539"/>
  <c r="C4538"/>
  <c r="D4538" s="1"/>
  <c r="B4538"/>
  <c r="E4539" l="1"/>
  <c r="A4540"/>
  <c r="B4539"/>
  <c r="D4539"/>
  <c r="C4539"/>
  <c r="E4540" l="1"/>
  <c r="A4541"/>
  <c r="C4540"/>
  <c r="D4540" s="1"/>
  <c r="B4540"/>
  <c r="E4541" l="1"/>
  <c r="A4542"/>
  <c r="D4541"/>
  <c r="B4541"/>
  <c r="C4541"/>
  <c r="E4542" l="1"/>
  <c r="C4542"/>
  <c r="D4542" s="1"/>
  <c r="A4543"/>
  <c r="B4542"/>
  <c r="E4543" l="1"/>
  <c r="A4544"/>
  <c r="D4543"/>
  <c r="B4543"/>
  <c r="C4543"/>
  <c r="E4544" l="1"/>
  <c r="A4545"/>
  <c r="C4544"/>
  <c r="D4544" s="1"/>
  <c r="B4544"/>
  <c r="E4545" l="1"/>
  <c r="D4545"/>
  <c r="A4546"/>
  <c r="B4545"/>
  <c r="C4545"/>
  <c r="E4546" l="1"/>
  <c r="A4547"/>
  <c r="C4546"/>
  <c r="D4546" s="1"/>
  <c r="B4546"/>
  <c r="E4547" l="1"/>
  <c r="A4548"/>
  <c r="B4547"/>
  <c r="D4547"/>
  <c r="C4547"/>
  <c r="E4548" l="1"/>
  <c r="A4549"/>
  <c r="C4548"/>
  <c r="D4548" s="1"/>
  <c r="B4548"/>
  <c r="E4549" l="1"/>
  <c r="A4550"/>
  <c r="D4549"/>
  <c r="B4549"/>
  <c r="C4549"/>
  <c r="E4550" l="1"/>
  <c r="C4550"/>
  <c r="D4550" s="1"/>
  <c r="A4551"/>
  <c r="B4550"/>
  <c r="E4551" l="1"/>
  <c r="A4552"/>
  <c r="D4551"/>
  <c r="B4551"/>
  <c r="C4551"/>
  <c r="E4552" l="1"/>
  <c r="A4553"/>
  <c r="C4552"/>
  <c r="D4552" s="1"/>
  <c r="B4552"/>
  <c r="E4553" l="1"/>
  <c r="A4554"/>
  <c r="D4553"/>
  <c r="B4553"/>
  <c r="C4553"/>
  <c r="E4554" l="1"/>
  <c r="A4555"/>
  <c r="C4554"/>
  <c r="D4554"/>
  <c r="B4554"/>
  <c r="E4555" l="1"/>
  <c r="B4555"/>
  <c r="D4555" s="1"/>
  <c r="A4556"/>
  <c r="C4555"/>
  <c r="E4556" l="1"/>
  <c r="A4557"/>
  <c r="C4556"/>
  <c r="D4556"/>
  <c r="B4556"/>
  <c r="E4557" l="1"/>
  <c r="A4558"/>
  <c r="B4557"/>
  <c r="D4557" s="1"/>
  <c r="C4557"/>
  <c r="E4558" l="1"/>
  <c r="A4559"/>
  <c r="C4558"/>
  <c r="D4558"/>
  <c r="B4558"/>
  <c r="E4559" l="1"/>
  <c r="A4560"/>
  <c r="D4559"/>
  <c r="B4559"/>
  <c r="C4559"/>
  <c r="E4560" l="1"/>
  <c r="A4561"/>
  <c r="C4560"/>
  <c r="D4560" s="1"/>
  <c r="B4560"/>
  <c r="E4561" l="1"/>
  <c r="B4561"/>
  <c r="D4561" s="1"/>
  <c r="A4562"/>
  <c r="C4561"/>
  <c r="E4562" l="1"/>
  <c r="A4563"/>
  <c r="C4562"/>
  <c r="D4562" s="1"/>
  <c r="B4562"/>
  <c r="E4563" l="1"/>
  <c r="A4564"/>
  <c r="B4563"/>
  <c r="D4563" s="1"/>
  <c r="C4563"/>
  <c r="E4564" l="1"/>
  <c r="C4564"/>
  <c r="D4564" s="1"/>
  <c r="A4565"/>
  <c r="B4564"/>
  <c r="E4565" l="1"/>
  <c r="D4565"/>
  <c r="A4566"/>
  <c r="B4565"/>
  <c r="C4565"/>
  <c r="E4566" l="1"/>
  <c r="A4567"/>
  <c r="C4566"/>
  <c r="D4566"/>
  <c r="B4566"/>
  <c r="E4567" l="1"/>
  <c r="A4568"/>
  <c r="D4567"/>
  <c r="B4567"/>
  <c r="C4567"/>
  <c r="E4568" l="1"/>
  <c r="A4569"/>
  <c r="C4568"/>
  <c r="D4568" s="1"/>
  <c r="B4568"/>
  <c r="E4569" l="1"/>
  <c r="A4570"/>
  <c r="D4569"/>
  <c r="B4569"/>
  <c r="C4569"/>
  <c r="E4570" l="1"/>
  <c r="A4571"/>
  <c r="C4570"/>
  <c r="D4570"/>
  <c r="B4570"/>
  <c r="E4571" l="1"/>
  <c r="A4572"/>
  <c r="B4571"/>
  <c r="D4571"/>
  <c r="C4571"/>
  <c r="E4572" l="1"/>
  <c r="A4573"/>
  <c r="C4572"/>
  <c r="D4572"/>
  <c r="B4572"/>
  <c r="E4573" l="1"/>
  <c r="A4574"/>
  <c r="D4573"/>
  <c r="B4573"/>
  <c r="C4573"/>
  <c r="E4574" l="1"/>
  <c r="A4575"/>
  <c r="C4574"/>
  <c r="D4574"/>
  <c r="B4574"/>
  <c r="E4575" l="1"/>
  <c r="A4576"/>
  <c r="D4575"/>
  <c r="B4575"/>
  <c r="C4575"/>
  <c r="E4576" l="1"/>
  <c r="A4577"/>
  <c r="C4576"/>
  <c r="D4576" s="1"/>
  <c r="B4576"/>
  <c r="E4577" l="1"/>
  <c r="A4578"/>
  <c r="B4577"/>
  <c r="D4577" s="1"/>
  <c r="C4577"/>
  <c r="E4578" l="1"/>
  <c r="A4579"/>
  <c r="C4578"/>
  <c r="D4578" s="1"/>
  <c r="B4578"/>
  <c r="E4579" l="1"/>
  <c r="A4580"/>
  <c r="B4579"/>
  <c r="D4579" s="1"/>
  <c r="C4579"/>
  <c r="E4580" l="1"/>
  <c r="C4580"/>
  <c r="D4580" s="1"/>
  <c r="A4581"/>
  <c r="B4580"/>
  <c r="E4581" l="1"/>
  <c r="A4582"/>
  <c r="D4581"/>
  <c r="B4581"/>
  <c r="C4581"/>
  <c r="E4582" l="1"/>
  <c r="C4582"/>
  <c r="D4582" s="1"/>
  <c r="A4583"/>
  <c r="B4582"/>
  <c r="E4583" l="1"/>
  <c r="A4584"/>
  <c r="D4583"/>
  <c r="B4583"/>
  <c r="C4583"/>
  <c r="E4584" l="1"/>
  <c r="A4585"/>
  <c r="C4584"/>
  <c r="D4584" s="1"/>
  <c r="B4584"/>
  <c r="E4585" l="1"/>
  <c r="D4585"/>
  <c r="B4585"/>
  <c r="A4586"/>
  <c r="C4585"/>
  <c r="E4586" l="1"/>
  <c r="A4587"/>
  <c r="C4586"/>
  <c r="D4586"/>
  <c r="B4586"/>
  <c r="E4587" l="1"/>
  <c r="B4587"/>
  <c r="D4587" s="1"/>
  <c r="A4588"/>
  <c r="C4587"/>
  <c r="E4588" l="1"/>
  <c r="C4588"/>
  <c r="D4588" s="1"/>
  <c r="A4589"/>
  <c r="B4588"/>
  <c r="E4589" l="1"/>
  <c r="A4590"/>
  <c r="D4589"/>
  <c r="B4589"/>
  <c r="C4589"/>
  <c r="E4590" l="1"/>
  <c r="A4591"/>
  <c r="C4590"/>
  <c r="D4590" s="1"/>
  <c r="B4590"/>
  <c r="E4591" l="1"/>
  <c r="A4592"/>
  <c r="D4591"/>
  <c r="B4591"/>
  <c r="C4591"/>
  <c r="E4592" l="1"/>
  <c r="A4593"/>
  <c r="C4592"/>
  <c r="D4592" s="1"/>
  <c r="B4592"/>
  <c r="E4593" l="1"/>
  <c r="B4593"/>
  <c r="D4593" s="1"/>
  <c r="A4594"/>
  <c r="C4593"/>
  <c r="E4594" l="1"/>
  <c r="A4595"/>
  <c r="C4594"/>
  <c r="D4594" s="1"/>
  <c r="B4594"/>
  <c r="E4595" l="1"/>
  <c r="A4596"/>
  <c r="B4595"/>
  <c r="D4595" s="1"/>
  <c r="C4595"/>
  <c r="E4596" l="1"/>
  <c r="A4597"/>
  <c r="C4596"/>
  <c r="D4596"/>
  <c r="B4596"/>
  <c r="E4597" l="1"/>
  <c r="D4597"/>
  <c r="A4598"/>
  <c r="B4597"/>
  <c r="C4597"/>
  <c r="E4598" l="1"/>
  <c r="A4599"/>
  <c r="C4598"/>
  <c r="D4598"/>
  <c r="B4598"/>
  <c r="E4599" l="1"/>
  <c r="A4600"/>
  <c r="D4599"/>
  <c r="B4599"/>
  <c r="C4599"/>
  <c r="E4600" l="1"/>
  <c r="A4601"/>
  <c r="C4600"/>
  <c r="D4600" s="1"/>
  <c r="B4600"/>
  <c r="E4601" l="1"/>
  <c r="D4601"/>
  <c r="A4602"/>
  <c r="B4601"/>
  <c r="C4601"/>
  <c r="E4602" l="1"/>
  <c r="A4603"/>
  <c r="C4602"/>
  <c r="D4602" s="1"/>
  <c r="B4602"/>
  <c r="E4603" l="1"/>
  <c r="A4604"/>
  <c r="B4603"/>
  <c r="D4603"/>
  <c r="C4603"/>
  <c r="E4604" l="1"/>
  <c r="A4605"/>
  <c r="C4604"/>
  <c r="D4604" s="1"/>
  <c r="B4604"/>
  <c r="E4605" l="1"/>
  <c r="A4606"/>
  <c r="D4605"/>
  <c r="B4605"/>
  <c r="C4605"/>
  <c r="E4606" l="1"/>
  <c r="C4606"/>
  <c r="D4606" s="1"/>
  <c r="A4607"/>
  <c r="B4606"/>
  <c r="E4607" l="1"/>
  <c r="A4608"/>
  <c r="D4607"/>
  <c r="B4607"/>
  <c r="C4607"/>
  <c r="E4608" l="1"/>
  <c r="A4609"/>
  <c r="C4608"/>
  <c r="D4608" s="1"/>
  <c r="B4608"/>
  <c r="E4609" l="1"/>
  <c r="D4609"/>
  <c r="A4610"/>
  <c r="B4609"/>
  <c r="C4609"/>
  <c r="E4610" l="1"/>
  <c r="A4611"/>
  <c r="C4610"/>
  <c r="D4610" s="1"/>
  <c r="B4610"/>
  <c r="E4611" l="1"/>
  <c r="A4612"/>
  <c r="B4611"/>
  <c r="D4611"/>
  <c r="C4611"/>
  <c r="E4612" l="1"/>
  <c r="A4613"/>
  <c r="C4612"/>
  <c r="D4612" s="1"/>
  <c r="B4612"/>
  <c r="E4613" l="1"/>
  <c r="A4614"/>
  <c r="D4613"/>
  <c r="B4613"/>
  <c r="C4613"/>
  <c r="E4614" l="1"/>
  <c r="C4614"/>
  <c r="D4614" s="1"/>
  <c r="A4615"/>
  <c r="B4614"/>
  <c r="E4615" l="1"/>
  <c r="A4616"/>
  <c r="D4615"/>
  <c r="B4615"/>
  <c r="C4615"/>
  <c r="E4616" l="1"/>
  <c r="A4617"/>
  <c r="C4616"/>
  <c r="D4616" s="1"/>
  <c r="B4616"/>
  <c r="E4617" l="1"/>
  <c r="A4618"/>
  <c r="D4617"/>
  <c r="B4617"/>
  <c r="C4617"/>
  <c r="E4618" l="1"/>
  <c r="A4619"/>
  <c r="C4618"/>
  <c r="D4618" s="1"/>
  <c r="B4618"/>
  <c r="E4619" l="1"/>
  <c r="B4619"/>
  <c r="A4620"/>
  <c r="C4619"/>
  <c r="D4619" s="1"/>
  <c r="E4620" l="1"/>
  <c r="A4621"/>
  <c r="C4620"/>
  <c r="D4620" s="1"/>
  <c r="B4620"/>
  <c r="E4621" l="1"/>
  <c r="A4622"/>
  <c r="D4621"/>
  <c r="B4621"/>
  <c r="C4621"/>
  <c r="E4622" l="1"/>
  <c r="A4623"/>
  <c r="C4622"/>
  <c r="D4622" s="1"/>
  <c r="B4622"/>
  <c r="E4623" l="1"/>
  <c r="A4624"/>
  <c r="D4623"/>
  <c r="B4623"/>
  <c r="C4623"/>
  <c r="E4624" l="1"/>
  <c r="A4625"/>
  <c r="C4624"/>
  <c r="D4624" s="1"/>
  <c r="B4624"/>
  <c r="E4625" l="1"/>
  <c r="B4625"/>
  <c r="D4625" s="1"/>
  <c r="A4626"/>
  <c r="C4625"/>
  <c r="E4626" l="1"/>
  <c r="A4627"/>
  <c r="C4626"/>
  <c r="D4626"/>
  <c r="B4626"/>
  <c r="E4627" l="1"/>
  <c r="A4628"/>
  <c r="B4627"/>
  <c r="D4627"/>
  <c r="C4627"/>
  <c r="E4628" l="1"/>
  <c r="C4628"/>
  <c r="D4628" s="1"/>
  <c r="A4629"/>
  <c r="B4628"/>
  <c r="E4629" l="1"/>
  <c r="D4629"/>
  <c r="A4630"/>
  <c r="B4629"/>
  <c r="C4629"/>
  <c r="E4630" l="1"/>
  <c r="A4631"/>
  <c r="C4630"/>
  <c r="D4630"/>
  <c r="B4630"/>
  <c r="E4631" l="1"/>
  <c r="A4632"/>
  <c r="D4631"/>
  <c r="B4631"/>
  <c r="C4631"/>
  <c r="E4632" l="1"/>
  <c r="A4633"/>
  <c r="C4632"/>
  <c r="D4632" s="1"/>
  <c r="B4632"/>
  <c r="E4633" l="1"/>
  <c r="A4634"/>
  <c r="D4633"/>
  <c r="B4633"/>
  <c r="C4633"/>
  <c r="E4634" l="1"/>
  <c r="A4635"/>
  <c r="C4634"/>
  <c r="D4634" s="1"/>
  <c r="B4634"/>
  <c r="E4635" l="1"/>
  <c r="A4636"/>
  <c r="B4635"/>
  <c r="D4635" s="1"/>
  <c r="C4635"/>
  <c r="E4636" l="1"/>
  <c r="A4637"/>
  <c r="C4636"/>
  <c r="D4636"/>
  <c r="B4636"/>
  <c r="E4637" l="1"/>
  <c r="A4638"/>
  <c r="B4637"/>
  <c r="D4637" s="1"/>
  <c r="C4637"/>
  <c r="E4638" l="1"/>
  <c r="A4639"/>
  <c r="C4638"/>
  <c r="D4638"/>
  <c r="B4638"/>
  <c r="E4639" l="1"/>
  <c r="A4640"/>
  <c r="D4639"/>
  <c r="B4639"/>
  <c r="C4639"/>
  <c r="E4640" l="1"/>
  <c r="A4641"/>
  <c r="C4640"/>
  <c r="D4640" s="1"/>
  <c r="B4640"/>
  <c r="E4641" l="1"/>
  <c r="A4642"/>
  <c r="D4641"/>
  <c r="B4641"/>
  <c r="C4641"/>
  <c r="E4642" l="1"/>
  <c r="A4643"/>
  <c r="C4642"/>
  <c r="D4642"/>
  <c r="B4642"/>
  <c r="E4643" l="1"/>
  <c r="A4644"/>
  <c r="B4643"/>
  <c r="D4643"/>
  <c r="C4643"/>
  <c r="E4644" l="1"/>
  <c r="C4644"/>
  <c r="D4644" s="1"/>
  <c r="A4645"/>
  <c r="B4644"/>
  <c r="E4645" l="1"/>
  <c r="A4646"/>
  <c r="D4645"/>
  <c r="B4645"/>
  <c r="C4645"/>
  <c r="E4646" l="1"/>
  <c r="C4646"/>
  <c r="D4646" s="1"/>
  <c r="A4647"/>
  <c r="B4646"/>
  <c r="E4647" l="1"/>
  <c r="A4648"/>
  <c r="D4647"/>
  <c r="B4647"/>
  <c r="C4647"/>
  <c r="E4648" l="1"/>
  <c r="A4649"/>
  <c r="C4648"/>
  <c r="D4648" s="1"/>
  <c r="B4648"/>
  <c r="E4649" l="1"/>
  <c r="D4649"/>
  <c r="B4649"/>
  <c r="A4650"/>
  <c r="C4649"/>
  <c r="E4650" l="1"/>
  <c r="A4651"/>
  <c r="C4650"/>
  <c r="D4650" s="1"/>
  <c r="B4650"/>
  <c r="E4651" l="1"/>
  <c r="B4651"/>
  <c r="D4651" s="1"/>
  <c r="A4652"/>
  <c r="C4651"/>
  <c r="E4652" l="1"/>
  <c r="C4652"/>
  <c r="D4652" s="1"/>
  <c r="A4653"/>
  <c r="B4652"/>
  <c r="E4653" l="1"/>
  <c r="A4654"/>
  <c r="D4653"/>
  <c r="B4653"/>
  <c r="C4653"/>
  <c r="E4654" l="1"/>
  <c r="A4655"/>
  <c r="C4654"/>
  <c r="D4654" s="1"/>
  <c r="B4654"/>
  <c r="E4655" l="1"/>
  <c r="A4656"/>
  <c r="D4655"/>
  <c r="B4655"/>
  <c r="C4655"/>
  <c r="E4656" l="1"/>
  <c r="A4657"/>
  <c r="C4656"/>
  <c r="D4656" s="1"/>
  <c r="B4656"/>
  <c r="E4657" l="1"/>
  <c r="B4657"/>
  <c r="D4657" s="1"/>
  <c r="A4658"/>
  <c r="C4657"/>
  <c r="E4658" l="1"/>
  <c r="A4659"/>
  <c r="C4658"/>
  <c r="D4658" s="1"/>
  <c r="B4658"/>
  <c r="E4659" l="1"/>
  <c r="A4660"/>
  <c r="B4659"/>
  <c r="D4659" s="1"/>
  <c r="C4659"/>
  <c r="E4660" l="1"/>
  <c r="A4661"/>
  <c r="C4660"/>
  <c r="D4660" s="1"/>
  <c r="B4660"/>
  <c r="E4661" l="1"/>
  <c r="D4661"/>
  <c r="A4662"/>
  <c r="B4661"/>
  <c r="C4661"/>
  <c r="E4662" l="1"/>
  <c r="A4663"/>
  <c r="C4662"/>
  <c r="D4662"/>
  <c r="B4662"/>
  <c r="E4663" l="1"/>
  <c r="A4664"/>
  <c r="D4663"/>
  <c r="B4663"/>
  <c r="C4663"/>
  <c r="E4664" l="1"/>
  <c r="A4665"/>
  <c r="C4664"/>
  <c r="D4664" s="1"/>
  <c r="B4664"/>
  <c r="E4665" l="1"/>
  <c r="D4665"/>
  <c r="A4666"/>
  <c r="B4665"/>
  <c r="C4665"/>
  <c r="E4666" l="1"/>
  <c r="A4667"/>
  <c r="C4666"/>
  <c r="D4666" s="1"/>
  <c r="B4666"/>
  <c r="E4667" l="1"/>
  <c r="A4668"/>
  <c r="B4667"/>
  <c r="D4667" s="1"/>
  <c r="C4667"/>
  <c r="E4668" l="1"/>
  <c r="A4669"/>
  <c r="C4668"/>
  <c r="D4668" s="1"/>
  <c r="B4668"/>
  <c r="E4669" l="1"/>
  <c r="A4670"/>
  <c r="D4669"/>
  <c r="B4669"/>
  <c r="C4669"/>
  <c r="E4670" l="1"/>
  <c r="C4670"/>
  <c r="D4670" s="1"/>
  <c r="A4671"/>
  <c r="B4670"/>
  <c r="E4671" l="1"/>
  <c r="A4672"/>
  <c r="D4671"/>
  <c r="B4671"/>
  <c r="C4671"/>
  <c r="E4672" l="1"/>
  <c r="A4673"/>
  <c r="C4672"/>
  <c r="D4672" s="1"/>
  <c r="B4672"/>
  <c r="E4673" l="1"/>
  <c r="D4673"/>
  <c r="A4674"/>
  <c r="B4673"/>
  <c r="C4673"/>
  <c r="E4674" l="1"/>
  <c r="A4675"/>
  <c r="C4674"/>
  <c r="D4674" s="1"/>
  <c r="B4674"/>
  <c r="E4675" l="1"/>
  <c r="A4676"/>
  <c r="B4675"/>
  <c r="D4675" s="1"/>
  <c r="C4675"/>
  <c r="E4676" l="1"/>
  <c r="A4677"/>
  <c r="C4676"/>
  <c r="D4676"/>
  <c r="B4676"/>
  <c r="E4677" l="1"/>
  <c r="A4678"/>
  <c r="D4677"/>
  <c r="B4677"/>
  <c r="C4677"/>
  <c r="E4678" l="1"/>
  <c r="C4678"/>
  <c r="D4678" s="1"/>
  <c r="A4679"/>
  <c r="B4678"/>
  <c r="E4679" l="1"/>
  <c r="A4680"/>
  <c r="D4679"/>
  <c r="B4679"/>
  <c r="C4679"/>
  <c r="E4680" l="1"/>
  <c r="A4681"/>
  <c r="C4680"/>
  <c r="D4680" s="1"/>
  <c r="B4680"/>
  <c r="E4681" l="1"/>
  <c r="A4682"/>
  <c r="D4681"/>
  <c r="B4681"/>
  <c r="C4681"/>
  <c r="E4682" l="1"/>
  <c r="A4683"/>
  <c r="C4682"/>
  <c r="D4682" s="1"/>
  <c r="B4682"/>
  <c r="E4683" l="1"/>
  <c r="B4683"/>
  <c r="D4683" s="1"/>
  <c r="A4684"/>
  <c r="C4683"/>
  <c r="E4684" l="1"/>
  <c r="A4685"/>
  <c r="C4684"/>
  <c r="D4684" s="1"/>
  <c r="B4684"/>
  <c r="E4685" l="1"/>
  <c r="A4686"/>
  <c r="D4685"/>
  <c r="B4685"/>
  <c r="C4685"/>
  <c r="E4686" l="1"/>
  <c r="A4687"/>
  <c r="C4686"/>
  <c r="D4686"/>
  <c r="B4686"/>
  <c r="E4687" l="1"/>
  <c r="A4688"/>
  <c r="D4687"/>
  <c r="B4687"/>
  <c r="C4687"/>
  <c r="E4688" l="1"/>
  <c r="A4689"/>
  <c r="C4688"/>
  <c r="D4688" s="1"/>
  <c r="B4688"/>
  <c r="E4689" l="1"/>
  <c r="B4689"/>
  <c r="A4690"/>
  <c r="D4689"/>
  <c r="C4689"/>
  <c r="E4690" l="1"/>
  <c r="A4691"/>
  <c r="C4690"/>
  <c r="D4690" s="1"/>
  <c r="B4690"/>
  <c r="E4691" l="1"/>
  <c r="A4692"/>
  <c r="B4691"/>
  <c r="D4691" s="1"/>
  <c r="C4691"/>
  <c r="E4692" l="1"/>
  <c r="C4692"/>
  <c r="D4692" s="1"/>
  <c r="A4693"/>
  <c r="B4692"/>
  <c r="E4693" l="1"/>
  <c r="D4693"/>
  <c r="A4694"/>
  <c r="B4693"/>
  <c r="C4693"/>
  <c r="E4694" l="1"/>
  <c r="A4695"/>
  <c r="C4694"/>
  <c r="D4694"/>
  <c r="B4694"/>
  <c r="E4695" l="1"/>
  <c r="A4696"/>
  <c r="D4695"/>
  <c r="B4695"/>
  <c r="C4695"/>
  <c r="E4696" l="1"/>
  <c r="A4697"/>
  <c r="C4696"/>
  <c r="D4696" s="1"/>
  <c r="B4696"/>
  <c r="E4697" l="1"/>
  <c r="A4698"/>
  <c r="D4697"/>
  <c r="B4697"/>
  <c r="C4697"/>
  <c r="E4698" l="1"/>
  <c r="A4699"/>
  <c r="C4698"/>
  <c r="D4698"/>
  <c r="B4698"/>
  <c r="E4699" l="1"/>
  <c r="A4700"/>
  <c r="B4699"/>
  <c r="D4699"/>
  <c r="C4699"/>
  <c r="E4700" l="1"/>
  <c r="A4701"/>
  <c r="C4700"/>
  <c r="D4700" s="1"/>
  <c r="B4700"/>
  <c r="E4701" l="1"/>
  <c r="A4702"/>
  <c r="D4701"/>
  <c r="B4701"/>
  <c r="C4701"/>
  <c r="E4702" l="1"/>
  <c r="A4703"/>
  <c r="C4702"/>
  <c r="D4702"/>
  <c r="B4702"/>
  <c r="E4703" l="1"/>
  <c r="A4704"/>
  <c r="D4703"/>
  <c r="B4703"/>
  <c r="C4703"/>
  <c r="E4704" l="1"/>
  <c r="A4705"/>
  <c r="C4704"/>
  <c r="D4704" s="1"/>
  <c r="B4704"/>
  <c r="E4705" l="1"/>
  <c r="A4706"/>
  <c r="D4705"/>
  <c r="B4705"/>
  <c r="C4705"/>
  <c r="E4706" l="1"/>
  <c r="A4707"/>
  <c r="C4706"/>
  <c r="D4706" s="1"/>
  <c r="B4706"/>
  <c r="E4707" l="1"/>
  <c r="A4708"/>
  <c r="B4707"/>
  <c r="D4707" s="1"/>
  <c r="C4707"/>
  <c r="E4708" l="1"/>
  <c r="C4708"/>
  <c r="D4708" s="1"/>
  <c r="A4709"/>
  <c r="B4708"/>
  <c r="E4709" l="1"/>
  <c r="A4710"/>
  <c r="B4709"/>
  <c r="D4709" s="1"/>
  <c r="C4709"/>
  <c r="E4710" l="1"/>
  <c r="C4710"/>
  <c r="D4710" s="1"/>
  <c r="A4711"/>
  <c r="B4710"/>
  <c r="E4711" l="1"/>
  <c r="A4712"/>
  <c r="D4711"/>
  <c r="B4711"/>
  <c r="C4711"/>
  <c r="E4712" l="1"/>
  <c r="A4713"/>
  <c r="C4712"/>
  <c r="D4712" s="1"/>
  <c r="B4712"/>
  <c r="E4713" l="1"/>
  <c r="D4713"/>
  <c r="B4713"/>
  <c r="A4714"/>
  <c r="C4713"/>
  <c r="E4714" l="1"/>
  <c r="A4715"/>
  <c r="C4714"/>
  <c r="D4714"/>
  <c r="B4714"/>
  <c r="E4715" l="1"/>
  <c r="B4715"/>
  <c r="D4715" s="1"/>
  <c r="A4716"/>
  <c r="C4715"/>
  <c r="E4716" l="1"/>
  <c r="C4716"/>
  <c r="D4716" s="1"/>
  <c r="A4717"/>
  <c r="B4716"/>
  <c r="E4717" l="1"/>
  <c r="A4718"/>
  <c r="D4717"/>
  <c r="B4717"/>
  <c r="C4717"/>
  <c r="E4718" l="1"/>
  <c r="A4719"/>
  <c r="C4718"/>
  <c r="D4718" s="1"/>
  <c r="B4718"/>
  <c r="E4719" l="1"/>
  <c r="A4720"/>
  <c r="D4719"/>
  <c r="B4719"/>
  <c r="C4719"/>
  <c r="E4720" l="1"/>
  <c r="A4721"/>
  <c r="C4720"/>
  <c r="D4720" s="1"/>
  <c r="B4720"/>
  <c r="E4721" l="1"/>
  <c r="B4721"/>
  <c r="D4721" s="1"/>
  <c r="A4722"/>
  <c r="C4721"/>
  <c r="E4722" l="1"/>
  <c r="A4723"/>
  <c r="C4722"/>
  <c r="D4722"/>
  <c r="B4722"/>
  <c r="E4723" l="1"/>
  <c r="A4724"/>
  <c r="B4723"/>
  <c r="D4723"/>
  <c r="C4723"/>
  <c r="E4724" l="1"/>
  <c r="A4725"/>
  <c r="C4724"/>
  <c r="D4724" s="1"/>
  <c r="B4724"/>
  <c r="E4725" l="1"/>
  <c r="D4725"/>
  <c r="A4726"/>
  <c r="B4725"/>
  <c r="C4725"/>
  <c r="E4726" l="1"/>
  <c r="A4727"/>
  <c r="C4726"/>
  <c r="D4726"/>
  <c r="B4726"/>
  <c r="E4727" l="1"/>
  <c r="A4728"/>
  <c r="D4727"/>
  <c r="B4727"/>
  <c r="C4727"/>
  <c r="E4728" l="1"/>
  <c r="A4729"/>
  <c r="C4728"/>
  <c r="D4728" s="1"/>
  <c r="B4728"/>
  <c r="E4729" l="1"/>
  <c r="D4729"/>
  <c r="A4730"/>
  <c r="B4729"/>
  <c r="C4729"/>
  <c r="E4730" l="1"/>
  <c r="A4731"/>
  <c r="C4730"/>
  <c r="D4730"/>
  <c r="B4730"/>
  <c r="E4731" l="1"/>
  <c r="A4732"/>
  <c r="B4731"/>
  <c r="D4731" s="1"/>
  <c r="C4731"/>
  <c r="E4732" l="1"/>
  <c r="A4733"/>
  <c r="C4732"/>
  <c r="D4732" s="1"/>
  <c r="B4732"/>
  <c r="E4733" l="1"/>
  <c r="A4734"/>
  <c r="D4733"/>
  <c r="B4733"/>
  <c r="C4733"/>
  <c r="E4734" l="1"/>
  <c r="C4734"/>
  <c r="D4734" s="1"/>
  <c r="A4735"/>
  <c r="B4734"/>
  <c r="E4735" l="1"/>
  <c r="A4736"/>
  <c r="D4735"/>
  <c r="B4735"/>
  <c r="C4735"/>
  <c r="E4736" l="1"/>
  <c r="A4737"/>
  <c r="C4736"/>
  <c r="D4736" s="1"/>
  <c r="B4736"/>
  <c r="E4737" l="1"/>
  <c r="D4737"/>
  <c r="A4738"/>
  <c r="B4737"/>
  <c r="C4737"/>
  <c r="E4738" l="1"/>
  <c r="A4739"/>
  <c r="C4738"/>
  <c r="D4738" s="1"/>
  <c r="B4738"/>
  <c r="E4739" l="1"/>
  <c r="A4740"/>
  <c r="B4739"/>
  <c r="D4739"/>
  <c r="C4739"/>
  <c r="E4740" l="1"/>
  <c r="A4741"/>
  <c r="C4740"/>
  <c r="D4740" s="1"/>
  <c r="B4740"/>
  <c r="E4741" l="1"/>
  <c r="A4742"/>
  <c r="B4741"/>
  <c r="D4741" s="1"/>
  <c r="C4741"/>
  <c r="E4742" l="1"/>
  <c r="C4742"/>
  <c r="D4742" s="1"/>
  <c r="A4743"/>
  <c r="B4742"/>
  <c r="E4743" l="1"/>
  <c r="A4744"/>
  <c r="D4743"/>
  <c r="B4743"/>
  <c r="C4743"/>
  <c r="E4744" l="1"/>
  <c r="A4745"/>
  <c r="C4744"/>
  <c r="D4744" s="1"/>
  <c r="B4744"/>
  <c r="E4745" l="1"/>
  <c r="A4746"/>
  <c r="B4745"/>
  <c r="D4745" s="1"/>
  <c r="C4745"/>
  <c r="E4746" l="1"/>
  <c r="A4747"/>
  <c r="C4746"/>
  <c r="D4746" s="1"/>
  <c r="B4746"/>
  <c r="E4747" l="1"/>
  <c r="B4747"/>
  <c r="D4747" s="1"/>
  <c r="A4748"/>
  <c r="C4747"/>
  <c r="E4748" l="1"/>
  <c r="A4749"/>
  <c r="C4748"/>
  <c r="D4748"/>
  <c r="B4748"/>
  <c r="E4749" l="1"/>
  <c r="A4750"/>
  <c r="D4749"/>
  <c r="B4749"/>
  <c r="C4749"/>
  <c r="E4750" l="1"/>
  <c r="A4751"/>
  <c r="C4750"/>
  <c r="D4750"/>
  <c r="B4750"/>
  <c r="E4751" l="1"/>
  <c r="A4752"/>
  <c r="D4751"/>
  <c r="B4751"/>
  <c r="C4751"/>
  <c r="E4752" l="1"/>
  <c r="A4753"/>
  <c r="C4752"/>
  <c r="D4752" s="1"/>
  <c r="B4752"/>
  <c r="E4753" l="1"/>
  <c r="B4753"/>
  <c r="D4753" s="1"/>
  <c r="A4754"/>
  <c r="C4753"/>
  <c r="E4754" l="1"/>
  <c r="A4755"/>
  <c r="C4754"/>
  <c r="D4754" s="1"/>
  <c r="B4754"/>
  <c r="E4755" l="1"/>
  <c r="A4756"/>
  <c r="B4755"/>
  <c r="D4755" s="1"/>
  <c r="C4755"/>
  <c r="E4756" l="1"/>
  <c r="C4756"/>
  <c r="D4756" s="1"/>
  <c r="A4757"/>
  <c r="B4756"/>
  <c r="E4757" l="1"/>
  <c r="D4757"/>
  <c r="A4758"/>
  <c r="B4757"/>
  <c r="C4757"/>
  <c r="E4758" l="1"/>
  <c r="A4759"/>
  <c r="C4758"/>
  <c r="D4758" s="1"/>
  <c r="B4758"/>
  <c r="E4759" l="1"/>
  <c r="A4760"/>
  <c r="D4759"/>
  <c r="B4759"/>
  <c r="C4759"/>
  <c r="E4760" l="1"/>
  <c r="A4761"/>
  <c r="C4760"/>
  <c r="D4760" s="1"/>
  <c r="B4760"/>
  <c r="E4761" l="1"/>
  <c r="A4762"/>
  <c r="D4761"/>
  <c r="B4761"/>
  <c r="C4761"/>
  <c r="E4762" l="1"/>
  <c r="A4763"/>
  <c r="C4762"/>
  <c r="D4762"/>
  <c r="B4762"/>
  <c r="E4763" l="1"/>
  <c r="A4764"/>
  <c r="B4763"/>
  <c r="D4763"/>
  <c r="C4763"/>
  <c r="E4764" l="1"/>
  <c r="A4765"/>
  <c r="C4764"/>
  <c r="D4764" s="1"/>
  <c r="B4764"/>
  <c r="E4765" l="1"/>
  <c r="A4766"/>
  <c r="B4765"/>
  <c r="D4765" s="1"/>
  <c r="C4765"/>
  <c r="E4766" l="1"/>
  <c r="A4767"/>
  <c r="C4766"/>
  <c r="D4766"/>
  <c r="B4766"/>
  <c r="E4767" l="1"/>
  <c r="A4768"/>
  <c r="D4767"/>
  <c r="B4767"/>
  <c r="C4767"/>
  <c r="E4768" l="1"/>
  <c r="A4769"/>
  <c r="C4768"/>
  <c r="D4768" s="1"/>
  <c r="B4768"/>
  <c r="E4769" l="1"/>
  <c r="A4770"/>
  <c r="D4769"/>
  <c r="B4769"/>
  <c r="C4769"/>
  <c r="E4770" l="1"/>
  <c r="A4771"/>
  <c r="C4770"/>
  <c r="D4770" s="1"/>
  <c r="B4770"/>
  <c r="E4771" l="1"/>
  <c r="A4772"/>
  <c r="B4771"/>
  <c r="D4771" s="1"/>
  <c r="C4771"/>
  <c r="E4772" l="1"/>
  <c r="C4772"/>
  <c r="D4772" s="1"/>
  <c r="A4773"/>
  <c r="B4772"/>
  <c r="E4773" l="1"/>
  <c r="A4774"/>
  <c r="D4773"/>
  <c r="B4773"/>
  <c r="C4773"/>
  <c r="E4774" l="1"/>
  <c r="C4774"/>
  <c r="D4774" s="1"/>
  <c r="A4775"/>
  <c r="B4774"/>
  <c r="E4775" l="1"/>
  <c r="A4776"/>
  <c r="D4775"/>
  <c r="B4775"/>
  <c r="C4775"/>
  <c r="E4776" l="1"/>
  <c r="A4777"/>
  <c r="C4776"/>
  <c r="D4776" s="1"/>
  <c r="B4776"/>
  <c r="E4777" l="1"/>
  <c r="D4777"/>
  <c r="B4777"/>
  <c r="A4778"/>
  <c r="C4777"/>
  <c r="E4778" l="1"/>
  <c r="A4779"/>
  <c r="C4778"/>
  <c r="D4778"/>
  <c r="B4778"/>
  <c r="E4779" l="1"/>
  <c r="B4779"/>
  <c r="D4779" s="1"/>
  <c r="A4780"/>
  <c r="C4779"/>
  <c r="E4780" l="1"/>
  <c r="C4780"/>
  <c r="D4780" s="1"/>
  <c r="A4781"/>
  <c r="B4780"/>
  <c r="E4781" l="1"/>
  <c r="A4782"/>
  <c r="D4781"/>
  <c r="B4781"/>
  <c r="C4781"/>
  <c r="E4782" l="1"/>
  <c r="A4783"/>
  <c r="C4782"/>
  <c r="D4782" s="1"/>
  <c r="B4782"/>
  <c r="E4783" l="1"/>
  <c r="A4784"/>
  <c r="D4783"/>
  <c r="B4783"/>
  <c r="C4783"/>
  <c r="E4784" l="1"/>
  <c r="A4785"/>
  <c r="C4784"/>
  <c r="D4784" s="1"/>
  <c r="B4784"/>
  <c r="E4785" l="1"/>
  <c r="B4785"/>
  <c r="D4785" s="1"/>
  <c r="A4786"/>
  <c r="C4785"/>
  <c r="E4786" l="1"/>
  <c r="A4787"/>
  <c r="C4786"/>
  <c r="D4786"/>
  <c r="B4786"/>
  <c r="E4787" l="1"/>
  <c r="A4788"/>
  <c r="B4787"/>
  <c r="D4787" s="1"/>
  <c r="C4787"/>
  <c r="E4788" l="1"/>
  <c r="A4789"/>
  <c r="C4788"/>
  <c r="D4788" s="1"/>
  <c r="B4788"/>
  <c r="E4789" l="1"/>
  <c r="D4789"/>
  <c r="A4790"/>
  <c r="B4789"/>
  <c r="C4789"/>
  <c r="E4790" l="1"/>
  <c r="A4791"/>
  <c r="C4790"/>
  <c r="D4790" s="1"/>
  <c r="B4790"/>
  <c r="E4791" l="1"/>
  <c r="A4792"/>
  <c r="D4791"/>
  <c r="B4791"/>
  <c r="C4791"/>
  <c r="E4792" l="1"/>
  <c r="A4793"/>
  <c r="C4792"/>
  <c r="D4792" s="1"/>
  <c r="B4792"/>
  <c r="E4793" l="1"/>
  <c r="D4793"/>
  <c r="A4794"/>
  <c r="B4793"/>
  <c r="C4793"/>
  <c r="E4794" l="1"/>
  <c r="A4795"/>
  <c r="C4794"/>
  <c r="D4794" s="1"/>
  <c r="B4794"/>
  <c r="E4795" l="1"/>
  <c r="A4796"/>
  <c r="B4795"/>
  <c r="C4795"/>
  <c r="D4795" s="1"/>
  <c r="E4796" l="1"/>
  <c r="A4797"/>
  <c r="C4796"/>
  <c r="D4796" s="1"/>
  <c r="B4796"/>
  <c r="E4797" l="1"/>
  <c r="A4798"/>
  <c r="B4797"/>
  <c r="D4797" s="1"/>
  <c r="C4797"/>
  <c r="E4798" l="1"/>
  <c r="C4798"/>
  <c r="D4798" s="1"/>
  <c r="A4799"/>
  <c r="B4798"/>
  <c r="E4799" l="1"/>
  <c r="A4800"/>
  <c r="D4799"/>
  <c r="B4799"/>
  <c r="C4799"/>
  <c r="E4800" l="1"/>
  <c r="A4801"/>
  <c r="C4800"/>
  <c r="D4800" s="1"/>
  <c r="B4800"/>
  <c r="E4801" l="1"/>
  <c r="D4801"/>
  <c r="A4802"/>
  <c r="B4801"/>
  <c r="C4801"/>
  <c r="E4802" l="1"/>
  <c r="A4803"/>
  <c r="C4802"/>
  <c r="D4802" s="1"/>
  <c r="B4802"/>
  <c r="E4803" l="1"/>
  <c r="A4804"/>
  <c r="B4803"/>
  <c r="D4803" s="1"/>
  <c r="C4803"/>
  <c r="E4804" l="1"/>
  <c r="A4805"/>
  <c r="C4804"/>
  <c r="D4804" s="1"/>
  <c r="B4804"/>
  <c r="E4805" l="1"/>
  <c r="A4806"/>
  <c r="B4805"/>
  <c r="D4805" s="1"/>
  <c r="C4805"/>
  <c r="E4806" l="1"/>
  <c r="C4806"/>
  <c r="D4806" s="1"/>
  <c r="A4807"/>
  <c r="B4806"/>
  <c r="E4807" l="1"/>
  <c r="A4808"/>
  <c r="D4807"/>
  <c r="B4807"/>
  <c r="C4807"/>
  <c r="E4808" l="1"/>
  <c r="A4809"/>
  <c r="C4808"/>
  <c r="D4808" s="1"/>
  <c r="B4808"/>
  <c r="E4809" l="1"/>
  <c r="A4810"/>
  <c r="D4809"/>
  <c r="B4809"/>
  <c r="C4809"/>
  <c r="E4810" l="1"/>
  <c r="A4811"/>
  <c r="C4810"/>
  <c r="D4810"/>
  <c r="B4810"/>
  <c r="E4811" l="1"/>
  <c r="B4811"/>
  <c r="D4811" s="1"/>
  <c r="A4812"/>
  <c r="C4811"/>
  <c r="E4812" l="1"/>
  <c r="A4813"/>
  <c r="C4812"/>
  <c r="D4812" s="1"/>
  <c r="B4812"/>
  <c r="E4813" l="1"/>
  <c r="A4814"/>
  <c r="D4813"/>
  <c r="B4813"/>
  <c r="C4813"/>
  <c r="E4814" l="1"/>
  <c r="A4815"/>
  <c r="C4814"/>
  <c r="D4814" s="1"/>
  <c r="B4814"/>
  <c r="E4815" l="1"/>
  <c r="A4816"/>
  <c r="D4815"/>
  <c r="B4815"/>
  <c r="C4815"/>
  <c r="E4816" l="1"/>
  <c r="A4817"/>
  <c r="C4816"/>
  <c r="D4816" s="1"/>
  <c r="B4816"/>
  <c r="E4817" l="1"/>
  <c r="B4817"/>
  <c r="D4817" s="1"/>
  <c r="A4818"/>
  <c r="C4817"/>
  <c r="E4818" l="1"/>
  <c r="A4819"/>
  <c r="C4818"/>
  <c r="D4818"/>
  <c r="B4818"/>
  <c r="E4819" l="1"/>
  <c r="A4820"/>
  <c r="B4819"/>
  <c r="D4819" s="1"/>
  <c r="C4819"/>
  <c r="E4820" l="1"/>
  <c r="C4820"/>
  <c r="D4820" s="1"/>
  <c r="A4821"/>
  <c r="B4820"/>
  <c r="E4821" l="1"/>
  <c r="D4821"/>
  <c r="A4822"/>
  <c r="B4821"/>
  <c r="C4821"/>
  <c r="E4822" l="1"/>
  <c r="A4823"/>
  <c r="C4822"/>
  <c r="D4822" s="1"/>
  <c r="B4822"/>
  <c r="E4823" l="1"/>
  <c r="A4824"/>
  <c r="D4823"/>
  <c r="B4823"/>
  <c r="C4823"/>
  <c r="E4824" l="1"/>
  <c r="A4825"/>
  <c r="C4824"/>
  <c r="D4824" s="1"/>
  <c r="B4824"/>
  <c r="E4825" l="1"/>
  <c r="A4826"/>
  <c r="D4825"/>
  <c r="B4825"/>
  <c r="C4825"/>
  <c r="E4826" l="1"/>
  <c r="A4827"/>
  <c r="C4826"/>
  <c r="D4826" s="1"/>
  <c r="B4826"/>
  <c r="E4827" l="1"/>
  <c r="A4828"/>
  <c r="B4827"/>
  <c r="D4827"/>
  <c r="C4827"/>
  <c r="E4828" l="1"/>
  <c r="A4829"/>
  <c r="C4828"/>
  <c r="D4828"/>
  <c r="B4828"/>
  <c r="E4829" l="1"/>
  <c r="A4830"/>
  <c r="D4829"/>
  <c r="B4829"/>
  <c r="C4829"/>
  <c r="E4830" l="1"/>
  <c r="A4831"/>
  <c r="C4830"/>
  <c r="D4830"/>
  <c r="B4830"/>
  <c r="E4831" l="1"/>
  <c r="A4832"/>
  <c r="D4831"/>
  <c r="B4831"/>
  <c r="C4831"/>
  <c r="E4832" l="1"/>
  <c r="A4833"/>
  <c r="C4832"/>
  <c r="D4832" s="1"/>
  <c r="B4832"/>
  <c r="E4833" l="1"/>
  <c r="A4834"/>
  <c r="D4833"/>
  <c r="B4833"/>
  <c r="C4833"/>
  <c r="E4834" l="1"/>
  <c r="A4835"/>
  <c r="C4834"/>
  <c r="D4834"/>
  <c r="B4834"/>
  <c r="E4835" l="1"/>
  <c r="A4836"/>
  <c r="B4835"/>
  <c r="D4835"/>
  <c r="C4835"/>
  <c r="E4836" l="1"/>
  <c r="C4836"/>
  <c r="D4836" s="1"/>
  <c r="A4837"/>
  <c r="B4836"/>
  <c r="E4837" l="1"/>
  <c r="A4838"/>
  <c r="B4837"/>
  <c r="D4837" s="1"/>
  <c r="C4837"/>
  <c r="E4838" l="1"/>
  <c r="C4838"/>
  <c r="D4838" s="1"/>
  <c r="A4839"/>
  <c r="B4838"/>
  <c r="E4839" l="1"/>
  <c r="A4840"/>
  <c r="D4839"/>
  <c r="B4839"/>
  <c r="C4839"/>
  <c r="E4840" l="1"/>
  <c r="A4841"/>
  <c r="C4840"/>
  <c r="D4840" s="1"/>
  <c r="B4840"/>
  <c r="E4841" l="1"/>
  <c r="D4841"/>
  <c r="B4841"/>
  <c r="A4842"/>
  <c r="C4841"/>
  <c r="E4842" l="1"/>
  <c r="A4843"/>
  <c r="C4842"/>
  <c r="D4842" s="1"/>
  <c r="B4842"/>
  <c r="E4843" l="1"/>
  <c r="B4843"/>
  <c r="D4843" s="1"/>
  <c r="A4844"/>
  <c r="C4843"/>
  <c r="E4844" l="1"/>
  <c r="C4844"/>
  <c r="D4844" s="1"/>
  <c r="A4845"/>
  <c r="B4844"/>
  <c r="E4845" l="1"/>
  <c r="A4846"/>
  <c r="B4845"/>
  <c r="D4845" s="1"/>
  <c r="C4845"/>
  <c r="E4846" l="1"/>
  <c r="A4847"/>
  <c r="C4846"/>
  <c r="D4846" s="1"/>
  <c r="B4846"/>
  <c r="E4847" l="1"/>
  <c r="A4848"/>
  <c r="D4847"/>
  <c r="B4847"/>
  <c r="C4847"/>
  <c r="E4848" l="1"/>
  <c r="A4849"/>
  <c r="C4848"/>
  <c r="D4848" s="1"/>
  <c r="B4848"/>
  <c r="E4849" l="1"/>
  <c r="B4849"/>
  <c r="D4849" s="1"/>
  <c r="A4850"/>
  <c r="C4849"/>
  <c r="E4850" l="1"/>
  <c r="A4851"/>
  <c r="C4850"/>
  <c r="D4850" s="1"/>
  <c r="B4850"/>
  <c r="E4851" l="1"/>
  <c r="A4852"/>
  <c r="B4851"/>
  <c r="D4851" s="1"/>
  <c r="C4851"/>
  <c r="E4852" l="1"/>
  <c r="A4853"/>
  <c r="C4852"/>
  <c r="D4852" s="1"/>
  <c r="B4852"/>
  <c r="E4853" l="1"/>
  <c r="D4853"/>
  <c r="A4854"/>
  <c r="B4853"/>
  <c r="C4853"/>
  <c r="E4854" l="1"/>
  <c r="A4855"/>
  <c r="C4854"/>
  <c r="D4854" s="1"/>
  <c r="B4854"/>
  <c r="E4855" l="1"/>
  <c r="A4856"/>
  <c r="D4855"/>
  <c r="B4855"/>
  <c r="C4855"/>
  <c r="E4856" l="1"/>
  <c r="A4857"/>
  <c r="C4856"/>
  <c r="D4856" s="1"/>
  <c r="B4856"/>
  <c r="E4857" l="1"/>
  <c r="D4857"/>
  <c r="A4858"/>
  <c r="B4857"/>
  <c r="C4857"/>
  <c r="E4858" l="1"/>
  <c r="A4859"/>
  <c r="C4858"/>
  <c r="D4858"/>
  <c r="B4858"/>
  <c r="E4859" l="1"/>
  <c r="A4860"/>
  <c r="B4859"/>
  <c r="C4859"/>
  <c r="D4859" s="1"/>
  <c r="E4860" l="1"/>
  <c r="A4861"/>
  <c r="C4860"/>
  <c r="D4860" s="1"/>
  <c r="B4860"/>
  <c r="E4861" l="1"/>
  <c r="A4862"/>
  <c r="D4861"/>
  <c r="B4861"/>
  <c r="C4861"/>
  <c r="E4862" l="1"/>
  <c r="C4862"/>
  <c r="D4862" s="1"/>
  <c r="A4863"/>
  <c r="B4862"/>
  <c r="E4863" l="1"/>
  <c r="A4864"/>
  <c r="D4863"/>
  <c r="B4863"/>
  <c r="C4863"/>
  <c r="E4864" l="1"/>
  <c r="A4865"/>
  <c r="C4864"/>
  <c r="D4864" s="1"/>
  <c r="B4864"/>
  <c r="E4865" l="1"/>
  <c r="D4865"/>
  <c r="A4866"/>
  <c r="B4865"/>
  <c r="C4865"/>
  <c r="E4866" l="1"/>
  <c r="A4867"/>
  <c r="C4866"/>
  <c r="D4866" s="1"/>
  <c r="B4866"/>
  <c r="E4867" l="1"/>
  <c r="A4868"/>
  <c r="B4867"/>
  <c r="C4867"/>
  <c r="D4867" s="1"/>
  <c r="E4868" l="1"/>
  <c r="A4869"/>
  <c r="C4868"/>
  <c r="D4868"/>
  <c r="B4868"/>
  <c r="E4869" l="1"/>
  <c r="A4870"/>
  <c r="D4869"/>
  <c r="B4869"/>
  <c r="C4869"/>
  <c r="E4870" l="1"/>
  <c r="C4870"/>
  <c r="D4870" s="1"/>
  <c r="A4871"/>
  <c r="B4870"/>
  <c r="E4871" l="1"/>
  <c r="A4872"/>
  <c r="D4871"/>
  <c r="B4871"/>
  <c r="C4871"/>
  <c r="E4872" l="1"/>
  <c r="A4873"/>
  <c r="C4872"/>
  <c r="D4872" s="1"/>
  <c r="B4872"/>
  <c r="E4873" l="1"/>
  <c r="A4874"/>
  <c r="D4873"/>
  <c r="B4873"/>
  <c r="C4873"/>
  <c r="E4874" l="1"/>
  <c r="A4875"/>
  <c r="C4874"/>
  <c r="D4874" s="1"/>
  <c r="B4874"/>
  <c r="E4875" l="1"/>
  <c r="B4875"/>
  <c r="A4876"/>
  <c r="C4875"/>
  <c r="D4875" s="1"/>
  <c r="E4876" l="1"/>
  <c r="A4877"/>
  <c r="C4876"/>
  <c r="D4876"/>
  <c r="B4876"/>
  <c r="E4877" l="1"/>
  <c r="A4878"/>
  <c r="B4877"/>
  <c r="D4877" s="1"/>
  <c r="C4877"/>
  <c r="E4878" l="1"/>
  <c r="A4879"/>
  <c r="C4878"/>
  <c r="D4878" s="1"/>
  <c r="B4878"/>
  <c r="E4879" l="1"/>
  <c r="A4880"/>
  <c r="D4879"/>
  <c r="B4879"/>
  <c r="C4879"/>
  <c r="E4880" l="1"/>
  <c r="A4881"/>
  <c r="C4880"/>
  <c r="D4880" s="1"/>
  <c r="B4880"/>
  <c r="E4881" l="1"/>
  <c r="B4881"/>
  <c r="D4881" s="1"/>
  <c r="A4882"/>
  <c r="C4881"/>
  <c r="E4882" l="1"/>
  <c r="A4883"/>
  <c r="C4882"/>
  <c r="D4882" s="1"/>
  <c r="B4882"/>
  <c r="E4883" l="1"/>
  <c r="A4884"/>
  <c r="B4883"/>
  <c r="D4883"/>
  <c r="C4883"/>
  <c r="E4884" l="1"/>
  <c r="C4884"/>
  <c r="D4884" s="1"/>
  <c r="A4885"/>
  <c r="B4884"/>
  <c r="E4885" l="1"/>
  <c r="D4885"/>
  <c r="A4886"/>
  <c r="B4885"/>
  <c r="C4885"/>
  <c r="E4886" l="1"/>
  <c r="A4887"/>
  <c r="C4886"/>
  <c r="D4886"/>
  <c r="B4886"/>
  <c r="E4887" l="1"/>
  <c r="A4888"/>
  <c r="D4887"/>
  <c r="B4887"/>
  <c r="C4887"/>
  <c r="E4888" l="1"/>
  <c r="A4889"/>
  <c r="C4888"/>
  <c r="D4888" s="1"/>
  <c r="B4888"/>
  <c r="E4889" l="1"/>
  <c r="A4890"/>
  <c r="D4889"/>
  <c r="B4889"/>
  <c r="C4889"/>
  <c r="E4890" l="1"/>
  <c r="A4891"/>
  <c r="C4890"/>
  <c r="D4890"/>
  <c r="B4890"/>
  <c r="E4891" l="1"/>
  <c r="A4892"/>
  <c r="B4891"/>
  <c r="C4891"/>
  <c r="D4891" s="1"/>
  <c r="E4892" l="1"/>
  <c r="A4893"/>
  <c r="C4892"/>
  <c r="D4892"/>
  <c r="B4892"/>
  <c r="E4893" l="1"/>
  <c r="A4894"/>
  <c r="B4893"/>
  <c r="D4893" s="1"/>
  <c r="C4893"/>
  <c r="E4894" l="1"/>
  <c r="A4895"/>
  <c r="C4894"/>
  <c r="D4894" s="1"/>
  <c r="B4894"/>
  <c r="E4895" l="1"/>
  <c r="A4896"/>
  <c r="D4895"/>
  <c r="B4895"/>
  <c r="C4895"/>
  <c r="E4896" l="1"/>
  <c r="A4897"/>
  <c r="C4896"/>
  <c r="D4896" s="1"/>
  <c r="B4896"/>
  <c r="E4897" l="1"/>
  <c r="A4898"/>
  <c r="D4897"/>
  <c r="B4897"/>
  <c r="C4897"/>
  <c r="E4898" l="1"/>
  <c r="A4899"/>
  <c r="C4898"/>
  <c r="D4898" s="1"/>
  <c r="B4898"/>
  <c r="E4899" l="1"/>
  <c r="A4900"/>
  <c r="B4899"/>
  <c r="D4899" s="1"/>
  <c r="C4899"/>
  <c r="E4900" l="1"/>
  <c r="C4900"/>
  <c r="D4900" s="1"/>
  <c r="A4901"/>
  <c r="B4900"/>
  <c r="E4901" l="1"/>
  <c r="A4902"/>
  <c r="D4901"/>
  <c r="B4901"/>
  <c r="C4901"/>
  <c r="E4902" l="1"/>
  <c r="A4903"/>
  <c r="B4902"/>
  <c r="D4902" s="1"/>
  <c r="C4902"/>
  <c r="E4903" l="1"/>
  <c r="A4904"/>
  <c r="D4903"/>
  <c r="B4903"/>
  <c r="C4903"/>
  <c r="E4904" l="1"/>
  <c r="A4905"/>
  <c r="C4904"/>
  <c r="D4904" s="1"/>
  <c r="B4904"/>
  <c r="E4905" l="1"/>
  <c r="A4906"/>
  <c r="C4905"/>
  <c r="D4905" s="1"/>
  <c r="B4905"/>
  <c r="E4906" l="1"/>
  <c r="A4907"/>
  <c r="C4906"/>
  <c r="D4906" s="1"/>
  <c r="B4906"/>
  <c r="E4907" l="1"/>
  <c r="B4907"/>
  <c r="D4907" s="1"/>
  <c r="A4908"/>
  <c r="C4907"/>
  <c r="E4908" l="1"/>
  <c r="A4909"/>
  <c r="D4908"/>
  <c r="C4908"/>
  <c r="B4908"/>
  <c r="E4909" l="1"/>
  <c r="A4910"/>
  <c r="D4909"/>
  <c r="B4909"/>
  <c r="C4909"/>
  <c r="E4910" l="1"/>
  <c r="A4911"/>
  <c r="C4910"/>
  <c r="D4910"/>
  <c r="B4910"/>
  <c r="E4911" l="1"/>
  <c r="A4912"/>
  <c r="D4911"/>
  <c r="B4911"/>
  <c r="C4911"/>
  <c r="E4912" l="1"/>
  <c r="A4913"/>
  <c r="C4912"/>
  <c r="D4912" s="1"/>
  <c r="B4912"/>
  <c r="E4913" l="1"/>
  <c r="A4914"/>
  <c r="D4913"/>
  <c r="C4913"/>
  <c r="B4913"/>
  <c r="E4914" l="1"/>
  <c r="A4915"/>
  <c r="C4914"/>
  <c r="D4914"/>
  <c r="B4914"/>
  <c r="E4915" l="1"/>
  <c r="A4916"/>
  <c r="B4915"/>
  <c r="D4915" s="1"/>
  <c r="C4915"/>
  <c r="E4916" l="1"/>
  <c r="A4917"/>
  <c r="B4916"/>
  <c r="C4916"/>
  <c r="D4916" s="1"/>
  <c r="E4917" l="1"/>
  <c r="D4917"/>
  <c r="A4918"/>
  <c r="B4917"/>
  <c r="C4917"/>
  <c r="E4918" l="1"/>
  <c r="A4919"/>
  <c r="C4918"/>
  <c r="D4918" s="1"/>
  <c r="B4918"/>
  <c r="E4919" l="1"/>
  <c r="A4920"/>
  <c r="D4919"/>
  <c r="C4919"/>
  <c r="B4919"/>
  <c r="E4920" l="1"/>
  <c r="A4921"/>
  <c r="C4920"/>
  <c r="D4920" s="1"/>
  <c r="B4920"/>
  <c r="E4921" l="1"/>
  <c r="D4921"/>
  <c r="A4922"/>
  <c r="B4921"/>
  <c r="C4921"/>
  <c r="E4922" l="1"/>
  <c r="A4923"/>
  <c r="C4922"/>
  <c r="D4922" s="1"/>
  <c r="B4922"/>
  <c r="E4923" l="1"/>
  <c r="A4924"/>
  <c r="B4923"/>
  <c r="D4923" s="1"/>
  <c r="C4923"/>
  <c r="E4924" l="1"/>
  <c r="A4925"/>
  <c r="C4924"/>
  <c r="D4924"/>
  <c r="B4924"/>
  <c r="E4925" l="1"/>
  <c r="A4926"/>
  <c r="D4925"/>
  <c r="B4925"/>
  <c r="C4925"/>
  <c r="E4926" l="1"/>
  <c r="A4927"/>
  <c r="B4926"/>
  <c r="D4926" s="1"/>
  <c r="C4926"/>
  <c r="E4927" l="1"/>
  <c r="A4928"/>
  <c r="D4927"/>
  <c r="C4927"/>
  <c r="B4927"/>
  <c r="E4928" l="1"/>
  <c r="A4929"/>
  <c r="C4928"/>
  <c r="D4928" s="1"/>
  <c r="B4928"/>
  <c r="E4929" l="1"/>
  <c r="A4930"/>
  <c r="B4929"/>
  <c r="D4929"/>
  <c r="C4929"/>
  <c r="E4930" l="1"/>
  <c r="A4931"/>
  <c r="C4930"/>
  <c r="D4930" s="1"/>
  <c r="B4930"/>
  <c r="E4931" l="1"/>
  <c r="A4932"/>
  <c r="B4931"/>
  <c r="D4931"/>
  <c r="C4931"/>
  <c r="E4932" l="1"/>
  <c r="A4933"/>
  <c r="C4932"/>
  <c r="D4932" s="1"/>
  <c r="B4932"/>
  <c r="E4933" l="1"/>
  <c r="A4934"/>
  <c r="B4933"/>
  <c r="D4933" s="1"/>
  <c r="C4933"/>
  <c r="E4934" l="1"/>
  <c r="A4935"/>
  <c r="C4934"/>
  <c r="D4934" s="1"/>
  <c r="B4934"/>
  <c r="E4935" l="1"/>
  <c r="A4936"/>
  <c r="D4935"/>
  <c r="B4935"/>
  <c r="C4935"/>
  <c r="E4936" l="1"/>
  <c r="A4937"/>
  <c r="C4936"/>
  <c r="D4936" s="1"/>
  <c r="B4936"/>
  <c r="E4937" l="1"/>
  <c r="A4938"/>
  <c r="D4937"/>
  <c r="C4937"/>
  <c r="B4937"/>
  <c r="E4938" l="1"/>
  <c r="A4939"/>
  <c r="C4938"/>
  <c r="D4938" s="1"/>
  <c r="B4938"/>
  <c r="E4939" l="1"/>
  <c r="B4939"/>
  <c r="A4940"/>
  <c r="C4939"/>
  <c r="D4939" s="1"/>
  <c r="E4940" l="1"/>
  <c r="A4941"/>
  <c r="B4940"/>
  <c r="D4940"/>
  <c r="C4940"/>
  <c r="E4941" l="1"/>
  <c r="A4942"/>
  <c r="B4941"/>
  <c r="D4941" s="1"/>
  <c r="C4941"/>
  <c r="E4942" l="1"/>
  <c r="A4943"/>
  <c r="C4942"/>
  <c r="D4942"/>
  <c r="B4942"/>
  <c r="E4943" l="1"/>
  <c r="A4944"/>
  <c r="D4943"/>
  <c r="B4943"/>
  <c r="C4943"/>
  <c r="E4944" l="1"/>
  <c r="A4945"/>
  <c r="C4944"/>
  <c r="D4944"/>
  <c r="B4944"/>
  <c r="E4945" l="1"/>
  <c r="A4946"/>
  <c r="C4945"/>
  <c r="D4945" s="1"/>
  <c r="B4945"/>
  <c r="E4946" l="1"/>
  <c r="A4947"/>
  <c r="C4946"/>
  <c r="D4946"/>
  <c r="B4946"/>
  <c r="E4947" l="1"/>
  <c r="A4948"/>
  <c r="B4947"/>
  <c r="D4947" s="1"/>
  <c r="C4947"/>
  <c r="E4948" l="1"/>
  <c r="A4949"/>
  <c r="D4948"/>
  <c r="C4948"/>
  <c r="B4948"/>
  <c r="E4949" l="1"/>
  <c r="D4949"/>
  <c r="A4950"/>
  <c r="B4949"/>
  <c r="C4949"/>
  <c r="E4950" l="1"/>
  <c r="A4951"/>
  <c r="C4950"/>
  <c r="D4950" s="1"/>
  <c r="B4950"/>
  <c r="E4951" l="1"/>
  <c r="A4952"/>
  <c r="D4951"/>
  <c r="C4951"/>
  <c r="B4951"/>
  <c r="E4952" l="1"/>
  <c r="A4953"/>
  <c r="C4952"/>
  <c r="D4952"/>
  <c r="B4952"/>
  <c r="E4953" l="1"/>
  <c r="A4954"/>
  <c r="D4953"/>
  <c r="B4953"/>
  <c r="C4953"/>
  <c r="E4954" l="1"/>
  <c r="A4955"/>
  <c r="C4954"/>
  <c r="D4954" s="1"/>
  <c r="B4954"/>
  <c r="E4955" l="1"/>
  <c r="A4956"/>
  <c r="B4955"/>
  <c r="D4955" s="1"/>
  <c r="C4955"/>
  <c r="E4956" l="1"/>
  <c r="A4957"/>
  <c r="C4956"/>
  <c r="D4956" s="1"/>
  <c r="B4956"/>
  <c r="E4957" l="1"/>
  <c r="A4958"/>
  <c r="D4957"/>
  <c r="B4957"/>
  <c r="C4957"/>
  <c r="E4958" l="1"/>
  <c r="A4959"/>
  <c r="C4958"/>
  <c r="D4958" s="1"/>
  <c r="B4958"/>
  <c r="E4959" l="1"/>
  <c r="A4960"/>
  <c r="D4959"/>
  <c r="C4959"/>
  <c r="B4959"/>
  <c r="E4960" l="1"/>
  <c r="A4961"/>
  <c r="C4960"/>
  <c r="D4960" s="1"/>
  <c r="B4960"/>
  <c r="E4961" l="1"/>
  <c r="A4962"/>
  <c r="B4961"/>
  <c r="D4961"/>
  <c r="C4961"/>
  <c r="E4962" l="1"/>
  <c r="A4963"/>
  <c r="C4962"/>
  <c r="D4962" s="1"/>
  <c r="B4962"/>
  <c r="E4963" l="1"/>
  <c r="A4964"/>
  <c r="B4963"/>
  <c r="C4963"/>
  <c r="D4963" s="1"/>
  <c r="E4964" l="1"/>
  <c r="C4964"/>
  <c r="D4964" s="1"/>
  <c r="A4965"/>
  <c r="B4964"/>
  <c r="E4965" l="1"/>
  <c r="A4966"/>
  <c r="D4965"/>
  <c r="B4965"/>
  <c r="C4965"/>
  <c r="E4966" l="1"/>
  <c r="A4967"/>
  <c r="D4966"/>
  <c r="C4966"/>
  <c r="B4966"/>
  <c r="E4967" l="1"/>
  <c r="A4968"/>
  <c r="D4967"/>
  <c r="B4967"/>
  <c r="C4967"/>
  <c r="E4968" l="1"/>
  <c r="A4969"/>
  <c r="C4968"/>
  <c r="D4968" s="1"/>
  <c r="B4968"/>
  <c r="E4969" l="1"/>
  <c r="A4970"/>
  <c r="D4969"/>
  <c r="C4969"/>
  <c r="B4969"/>
  <c r="E4970" l="1"/>
  <c r="A4971"/>
  <c r="C4970"/>
  <c r="D4970" s="1"/>
  <c r="B4970"/>
  <c r="E4971" l="1"/>
  <c r="B4971"/>
  <c r="D4971" s="1"/>
  <c r="A4972"/>
  <c r="C4971"/>
  <c r="E4972" l="1"/>
  <c r="A4973"/>
  <c r="D4972"/>
  <c r="C4972"/>
  <c r="B4972"/>
  <c r="E4973" l="1"/>
  <c r="A4974"/>
  <c r="D4973"/>
  <c r="B4973"/>
  <c r="C4973"/>
  <c r="E4974" l="1"/>
  <c r="A4975"/>
  <c r="C4974"/>
  <c r="D4974"/>
  <c r="B4974"/>
  <c r="E4975" l="1"/>
  <c r="A4976"/>
  <c r="B4975"/>
  <c r="D4975" s="1"/>
  <c r="C4975"/>
  <c r="E4976" l="1"/>
  <c r="A4977"/>
  <c r="C4976"/>
  <c r="D4976" s="1"/>
  <c r="B4976"/>
  <c r="E4977" l="1"/>
  <c r="A4978"/>
  <c r="D4977"/>
  <c r="C4977"/>
  <c r="B4977"/>
  <c r="E4978" l="1"/>
  <c r="A4979"/>
  <c r="C4978"/>
  <c r="D4978" s="1"/>
  <c r="B4978"/>
  <c r="E4979" l="1"/>
  <c r="A4980"/>
  <c r="B4979"/>
  <c r="D4979"/>
  <c r="C4979"/>
  <c r="E4980" l="1"/>
  <c r="A4981"/>
  <c r="D4980"/>
  <c r="C4980"/>
  <c r="B4980"/>
  <c r="E4981" l="1"/>
  <c r="D4981"/>
  <c r="A4982"/>
  <c r="B4981"/>
  <c r="C4981"/>
  <c r="E4982" l="1"/>
  <c r="A4983"/>
  <c r="C4982"/>
  <c r="D4982"/>
  <c r="B4982"/>
  <c r="E4983" l="1"/>
  <c r="A4984"/>
  <c r="C4983"/>
  <c r="D4983" s="1"/>
  <c r="B4983"/>
  <c r="E4984" l="1"/>
  <c r="A4985"/>
  <c r="C4984"/>
  <c r="D4984" s="1"/>
  <c r="B4984"/>
  <c r="E4985" l="1"/>
  <c r="D4985"/>
  <c r="A4986"/>
  <c r="B4985"/>
  <c r="C4985"/>
  <c r="E4986" l="1"/>
  <c r="A4987"/>
  <c r="C4986"/>
  <c r="D4986" s="1"/>
  <c r="B4986"/>
  <c r="E4987" l="1"/>
  <c r="A4988"/>
  <c r="B4987"/>
  <c r="C4987"/>
  <c r="D4987" s="1"/>
  <c r="E4988" l="1"/>
  <c r="A4989"/>
  <c r="C4988"/>
  <c r="D4988" s="1"/>
  <c r="B4988"/>
  <c r="E4989" l="1"/>
  <c r="A4990"/>
  <c r="D4989"/>
  <c r="B4989"/>
  <c r="C4989"/>
  <c r="E4990" l="1"/>
  <c r="A4991"/>
  <c r="D4990"/>
  <c r="C4990"/>
  <c r="B4990"/>
  <c r="E4991" l="1"/>
  <c r="A4992"/>
  <c r="D4991"/>
  <c r="C4991"/>
  <c r="B4991"/>
  <c r="E4992" l="1"/>
  <c r="A4993"/>
  <c r="C4992"/>
  <c r="D4992" s="1"/>
  <c r="B4992"/>
  <c r="E4993" l="1"/>
  <c r="A4994"/>
  <c r="B4993"/>
  <c r="D4993"/>
  <c r="C4993"/>
  <c r="E4994" l="1"/>
  <c r="A4995"/>
  <c r="C4994"/>
  <c r="D4994" s="1"/>
  <c r="B4994"/>
  <c r="E4995" l="1"/>
  <c r="A4996"/>
  <c r="B4995"/>
  <c r="D4995" s="1"/>
  <c r="C4995"/>
  <c r="E4996" l="1"/>
  <c r="A4997"/>
  <c r="C4996"/>
  <c r="D4996" s="1"/>
  <c r="B4996"/>
  <c r="E4997" l="1"/>
  <c r="A4998"/>
  <c r="D4997"/>
  <c r="B4997"/>
  <c r="C4997"/>
  <c r="E4998" l="1"/>
  <c r="A4999"/>
  <c r="D4998"/>
  <c r="C4998"/>
  <c r="B4998"/>
  <c r="E4999" l="1"/>
  <c r="A5000"/>
  <c r="D4999"/>
  <c r="B4999"/>
  <c r="C4999"/>
  <c r="E5000" l="1"/>
  <c r="A5001"/>
  <c r="C5000"/>
  <c r="D5000" s="1"/>
  <c r="B5000"/>
  <c r="E5001" l="1"/>
  <c r="A5002"/>
  <c r="C5001"/>
  <c r="D5001" s="1"/>
  <c r="B5001"/>
  <c r="E5002" l="1"/>
  <c r="A5003"/>
  <c r="C5002"/>
  <c r="D5002" s="1"/>
  <c r="B5002"/>
  <c r="E5003" l="1"/>
  <c r="B5003"/>
  <c r="D5003" s="1"/>
  <c r="A5004"/>
  <c r="C5003"/>
  <c r="E5004" l="1"/>
  <c r="A5005"/>
  <c r="D5004"/>
  <c r="C5004"/>
  <c r="B5004"/>
  <c r="E5005" l="1"/>
  <c r="A5006"/>
  <c r="D5005"/>
  <c r="B5005"/>
  <c r="C5005"/>
  <c r="E5006" l="1"/>
  <c r="A5007"/>
  <c r="C5006"/>
  <c r="D5006" s="1"/>
  <c r="B5006"/>
  <c r="E5007" l="1"/>
  <c r="A5008"/>
  <c r="D5007"/>
  <c r="B5007"/>
  <c r="C5007"/>
  <c r="E5008" l="1"/>
  <c r="A5009"/>
  <c r="C5008"/>
  <c r="D5008"/>
  <c r="B5008"/>
  <c r="E5009" l="1"/>
  <c r="A5010"/>
  <c r="D5009"/>
  <c r="C5009"/>
  <c r="B5009"/>
  <c r="E5010" l="1"/>
  <c r="A5011"/>
  <c r="C5010"/>
  <c r="D5010"/>
  <c r="B5010"/>
  <c r="E5011" l="1"/>
  <c r="A5012"/>
  <c r="B5011"/>
  <c r="C5011"/>
  <c r="D5011" s="1"/>
  <c r="E5012" l="1"/>
  <c r="A5013"/>
  <c r="D5012"/>
  <c r="C5012"/>
  <c r="B5012"/>
  <c r="E5013" l="1"/>
  <c r="D5013"/>
  <c r="A5014"/>
  <c r="B5013"/>
  <c r="C5013"/>
  <c r="E5014" l="1"/>
  <c r="A5015"/>
  <c r="C5014"/>
  <c r="D5014" s="1"/>
  <c r="B5014"/>
  <c r="E5015" l="1"/>
  <c r="A5016"/>
  <c r="D5015"/>
  <c r="C5015"/>
  <c r="B5015"/>
  <c r="E5016" l="1"/>
  <c r="A5017"/>
  <c r="C5016"/>
  <c r="D5016"/>
  <c r="B5016"/>
  <c r="E5017" l="1"/>
  <c r="A5018"/>
  <c r="B5017"/>
  <c r="D5017" s="1"/>
  <c r="C5017"/>
  <c r="E5018" l="1"/>
  <c r="A5019"/>
  <c r="C5018"/>
  <c r="D5018" s="1"/>
  <c r="B5018"/>
  <c r="E5019" l="1"/>
  <c r="A5020"/>
  <c r="B5019"/>
  <c r="D5019"/>
  <c r="C5019"/>
  <c r="E5020" l="1"/>
  <c r="A5021"/>
  <c r="C5020"/>
  <c r="D5020" s="1"/>
  <c r="B5020"/>
  <c r="E5021" l="1"/>
  <c r="A5022"/>
  <c r="D5021"/>
  <c r="B5021"/>
  <c r="C5021"/>
  <c r="E5022" l="1"/>
  <c r="A5023"/>
  <c r="D5022"/>
  <c r="C5022"/>
  <c r="B5022"/>
  <c r="E5023" l="1"/>
  <c r="A5024"/>
  <c r="C5023"/>
  <c r="D5023" s="1"/>
  <c r="B5023"/>
  <c r="E5024" l="1"/>
  <c r="A5025"/>
  <c r="C5024"/>
  <c r="D5024" s="1"/>
  <c r="B5024"/>
  <c r="E5025" l="1"/>
  <c r="A5026"/>
  <c r="B5025"/>
  <c r="C5025"/>
  <c r="D5025" s="1"/>
  <c r="E5026" l="1"/>
  <c r="A5027"/>
  <c r="C5026"/>
  <c r="D5026" s="1"/>
  <c r="B5026"/>
  <c r="E5027" l="1"/>
  <c r="A5028"/>
  <c r="B5027"/>
  <c r="D5027"/>
  <c r="C5027"/>
  <c r="E5028" l="1"/>
  <c r="C5028"/>
  <c r="D5028" s="1"/>
  <c r="A5029"/>
  <c r="B5028"/>
  <c r="E5029" l="1"/>
  <c r="A5030"/>
  <c r="D5029"/>
  <c r="B5029"/>
  <c r="C5029"/>
  <c r="E5030" l="1"/>
  <c r="A5031"/>
  <c r="B5030"/>
  <c r="D5030" s="1"/>
  <c r="C5030"/>
  <c r="E5031" l="1"/>
  <c r="A5032"/>
  <c r="D5031"/>
  <c r="B5031"/>
  <c r="C5031"/>
  <c r="E5032" l="1"/>
  <c r="A5033"/>
  <c r="C5032"/>
  <c r="D5032" s="1"/>
  <c r="B5032"/>
  <c r="E5033" l="1"/>
  <c r="A5034"/>
  <c r="D5033"/>
  <c r="C5033"/>
  <c r="B5033"/>
  <c r="E5034" l="1"/>
  <c r="A5035"/>
  <c r="C5034"/>
  <c r="D5034" s="1"/>
  <c r="B5034"/>
  <c r="E5035" l="1"/>
  <c r="B5035"/>
  <c r="D5035" s="1"/>
  <c r="A5036"/>
  <c r="C5035"/>
  <c r="E5036" l="1"/>
  <c r="A5037"/>
  <c r="C5036"/>
  <c r="D5036" s="1"/>
  <c r="B5036"/>
  <c r="E5037" l="1"/>
  <c r="A5038"/>
  <c r="D5037"/>
  <c r="B5037"/>
  <c r="C5037"/>
  <c r="E5038" l="1"/>
  <c r="A5039"/>
  <c r="C5038"/>
  <c r="D5038" s="1"/>
  <c r="B5038"/>
  <c r="E5039" l="1"/>
  <c r="A5040"/>
  <c r="D5039"/>
  <c r="B5039"/>
  <c r="C5039"/>
  <c r="E5040" l="1"/>
  <c r="A5041"/>
  <c r="C5040"/>
  <c r="D5040"/>
  <c r="B5040"/>
  <c r="E5041" l="1"/>
  <c r="A5042"/>
  <c r="D5041"/>
  <c r="C5041"/>
  <c r="B5041"/>
  <c r="E5042" l="1"/>
  <c r="A5043"/>
  <c r="C5042"/>
  <c r="D5042"/>
  <c r="B5042"/>
  <c r="E5043" l="1"/>
  <c r="A5044"/>
  <c r="B5043"/>
  <c r="D5043"/>
  <c r="C5043"/>
  <c r="E5044" l="1"/>
  <c r="A5045"/>
  <c r="B5044"/>
  <c r="D5044"/>
  <c r="C5044"/>
  <c r="E5045" l="1"/>
  <c r="D5045"/>
  <c r="A5046"/>
  <c r="B5045"/>
  <c r="C5045"/>
  <c r="E5046" l="1"/>
  <c r="A5047"/>
  <c r="C5046"/>
  <c r="D5046"/>
  <c r="B5046"/>
  <c r="E5047" l="1"/>
  <c r="A5048"/>
  <c r="D5047"/>
  <c r="C5047"/>
  <c r="B5047"/>
  <c r="E5048" l="1"/>
  <c r="A5049"/>
  <c r="C5048"/>
  <c r="D5048"/>
  <c r="B5048"/>
  <c r="E5049" l="1"/>
  <c r="D5049"/>
  <c r="A5050"/>
  <c r="B5049"/>
  <c r="C5049"/>
  <c r="E5050" l="1"/>
  <c r="A5051"/>
  <c r="C5050"/>
  <c r="D5050"/>
  <c r="B5050"/>
  <c r="E5051" l="1"/>
  <c r="A5052"/>
  <c r="B5051"/>
  <c r="D5051"/>
  <c r="C5051"/>
  <c r="E5052" l="1"/>
  <c r="A5053"/>
  <c r="C5052"/>
  <c r="D5052"/>
  <c r="B5052"/>
  <c r="E5053" l="1"/>
  <c r="A5054"/>
  <c r="D5053"/>
  <c r="B5053"/>
  <c r="C5053"/>
  <c r="E5054" l="1"/>
  <c r="A5055"/>
  <c r="B5054"/>
  <c r="D5054" s="1"/>
  <c r="C5054"/>
  <c r="E5055" l="1"/>
  <c r="A5056"/>
  <c r="C5055"/>
  <c r="D5055" s="1"/>
  <c r="B5055"/>
  <c r="E5056" l="1"/>
  <c r="A5057"/>
  <c r="C5056"/>
  <c r="D5056" s="1"/>
  <c r="B5056"/>
  <c r="E5057" l="1"/>
  <c r="A5058"/>
  <c r="B5057"/>
  <c r="D5057" s="1"/>
  <c r="C5057"/>
  <c r="E5058" l="1"/>
  <c r="A5059"/>
  <c r="C5058"/>
  <c r="D5058" s="1"/>
  <c r="B5058"/>
  <c r="E5059" l="1"/>
  <c r="A5060"/>
  <c r="B5059"/>
  <c r="D5059"/>
  <c r="C5059"/>
  <c r="E5060" l="1"/>
  <c r="A5061"/>
  <c r="C5060"/>
  <c r="D5060" s="1"/>
  <c r="B5060"/>
  <c r="E5061" l="1"/>
  <c r="A5062"/>
  <c r="D5061"/>
  <c r="B5061"/>
  <c r="C5061"/>
  <c r="E5062" l="1"/>
  <c r="A5063"/>
  <c r="D5062"/>
  <c r="C5062"/>
  <c r="B5062"/>
  <c r="E5063" l="1"/>
  <c r="A5064"/>
  <c r="B5063"/>
  <c r="D5063" s="1"/>
  <c r="C5063"/>
  <c r="E5064" l="1"/>
  <c r="A5065"/>
  <c r="C5064"/>
  <c r="D5064" s="1"/>
  <c r="B5064"/>
  <c r="E5065" l="1"/>
  <c r="A5066"/>
  <c r="D5065"/>
  <c r="C5065"/>
  <c r="B5065"/>
  <c r="E5066" l="1"/>
  <c r="A5067"/>
  <c r="C5066"/>
  <c r="D5066" s="1"/>
  <c r="B5066"/>
  <c r="E5067" l="1"/>
  <c r="B5067"/>
  <c r="A5068"/>
  <c r="C5067"/>
  <c r="D5067" s="1"/>
  <c r="E5068" l="1"/>
  <c r="A5069"/>
  <c r="D5068"/>
  <c r="C5068"/>
  <c r="B5068"/>
  <c r="E5069" l="1"/>
  <c r="A5070"/>
  <c r="C5069"/>
  <c r="D5069" s="1"/>
  <c r="B5069"/>
  <c r="E5070" l="1"/>
  <c r="C5070"/>
  <c r="D5070" s="1"/>
  <c r="A5071"/>
  <c r="B5070"/>
  <c r="E5071" l="1"/>
  <c r="A5072"/>
  <c r="C5071"/>
  <c r="D5071" s="1"/>
  <c r="B5071"/>
  <c r="E5072" l="1"/>
  <c r="A5073"/>
  <c r="C5072"/>
  <c r="D5072"/>
  <c r="B5072"/>
  <c r="E5073" l="1"/>
  <c r="C5073"/>
  <c r="D5073" s="1"/>
  <c r="A5074"/>
  <c r="B5073"/>
  <c r="E5074" l="1"/>
  <c r="A5075"/>
  <c r="D5074"/>
  <c r="C5074"/>
  <c r="B5074"/>
  <c r="E5075" l="1"/>
  <c r="A5076"/>
  <c r="B5075"/>
  <c r="D5075" s="1"/>
  <c r="C5075"/>
  <c r="E5076" l="1"/>
  <c r="A5077"/>
  <c r="C5076"/>
  <c r="D5076" s="1"/>
  <c r="B5076"/>
  <c r="E5077" l="1"/>
  <c r="D5077"/>
  <c r="A5078"/>
  <c r="C5077"/>
  <c r="B5077"/>
  <c r="E5078" l="1"/>
  <c r="A5079"/>
  <c r="D5078"/>
  <c r="C5078"/>
  <c r="B5078"/>
  <c r="E5079" l="1"/>
  <c r="A5080"/>
  <c r="C5079"/>
  <c r="D5079" s="1"/>
  <c r="B5079"/>
  <c r="E5080" l="1"/>
  <c r="A5081"/>
  <c r="C5080"/>
  <c r="D5080"/>
  <c r="B5080"/>
  <c r="E5081" l="1"/>
  <c r="A5082"/>
  <c r="D5081"/>
  <c r="C5081"/>
  <c r="B5081"/>
  <c r="E5082" l="1"/>
  <c r="A5083"/>
  <c r="C5082"/>
  <c r="D5082" s="1"/>
  <c r="B5082"/>
  <c r="E5083" l="1"/>
  <c r="A5084"/>
  <c r="B5083"/>
  <c r="D5083" s="1"/>
  <c r="C5083"/>
  <c r="E5084" l="1"/>
  <c r="A5085"/>
  <c r="D5084"/>
  <c r="C5084"/>
  <c r="B5084"/>
  <c r="E5085" l="1"/>
  <c r="A5086"/>
  <c r="D5085"/>
  <c r="C5085"/>
  <c r="B5085"/>
  <c r="E5086" l="1"/>
  <c r="A5087"/>
  <c r="D5086"/>
  <c r="C5086"/>
  <c r="B5086"/>
  <c r="E5087" l="1"/>
  <c r="A5088"/>
  <c r="D5087"/>
  <c r="C5087"/>
  <c r="B5087"/>
  <c r="E5088" l="1"/>
  <c r="A5089"/>
  <c r="C5088"/>
  <c r="D5088"/>
  <c r="B5088"/>
  <c r="E5089" l="1"/>
  <c r="A5090"/>
  <c r="D5089"/>
  <c r="C5089"/>
  <c r="B5089"/>
  <c r="E5090" l="1"/>
  <c r="A5091"/>
  <c r="C5090"/>
  <c r="D5090" s="1"/>
  <c r="B5090"/>
  <c r="E5091" l="1"/>
  <c r="A5092"/>
  <c r="B5091"/>
  <c r="D5091" s="1"/>
  <c r="C5091"/>
  <c r="E5092" l="1"/>
  <c r="A5093"/>
  <c r="B5092"/>
  <c r="D5092"/>
  <c r="C5092"/>
  <c r="E5093" l="1"/>
  <c r="A5094"/>
  <c r="D5093"/>
  <c r="C5093"/>
  <c r="B5093"/>
  <c r="E5094" l="1"/>
  <c r="D5094"/>
  <c r="A5095"/>
  <c r="B5094"/>
  <c r="C5094"/>
  <c r="E5095" l="1"/>
  <c r="A5096"/>
  <c r="D5095"/>
  <c r="C5095"/>
  <c r="B5095"/>
  <c r="E5096" l="1"/>
  <c r="A5097"/>
  <c r="C5096"/>
  <c r="D5096"/>
  <c r="B5096"/>
  <c r="E5097" l="1"/>
  <c r="A5098"/>
  <c r="D5097"/>
  <c r="B5097"/>
  <c r="C5097"/>
  <c r="E5098" l="1"/>
  <c r="A5099"/>
  <c r="D5098"/>
  <c r="C5098"/>
  <c r="B5098"/>
  <c r="E5099" l="1"/>
  <c r="B5099"/>
  <c r="A5100"/>
  <c r="D5099"/>
  <c r="C5099"/>
  <c r="E5100" l="1"/>
  <c r="A5101"/>
  <c r="D5100"/>
  <c r="B5100"/>
  <c r="C5100"/>
  <c r="E5101" l="1"/>
  <c r="A5102"/>
  <c r="D5101"/>
  <c r="C5101"/>
  <c r="B5101"/>
  <c r="E5102" l="1"/>
  <c r="A5103"/>
  <c r="C5102"/>
  <c r="D5102" s="1"/>
  <c r="B5102"/>
  <c r="E5103" l="1"/>
  <c r="A5104"/>
  <c r="D5103"/>
  <c r="B5103"/>
  <c r="C5103"/>
  <c r="E5104" l="1"/>
  <c r="A5105"/>
  <c r="C5104"/>
  <c r="D5104" s="1"/>
  <c r="B5104"/>
  <c r="E5105" l="1"/>
  <c r="A5106"/>
  <c r="D5105"/>
  <c r="C5105"/>
  <c r="B5105"/>
  <c r="E5106" l="1"/>
  <c r="A5107"/>
  <c r="B5106"/>
  <c r="D5106" s="1"/>
  <c r="C5106"/>
  <c r="E5107" l="1"/>
  <c r="A5108"/>
  <c r="B5107"/>
  <c r="D5107"/>
  <c r="C5107"/>
  <c r="E5108" l="1"/>
  <c r="A5109"/>
  <c r="B5108"/>
  <c r="D5108"/>
  <c r="C5108"/>
  <c r="E5109" l="1"/>
  <c r="D5109"/>
  <c r="A5110"/>
  <c r="B5109"/>
  <c r="C5109"/>
  <c r="E5110" l="1"/>
  <c r="A5111"/>
  <c r="B5110"/>
  <c r="D5110"/>
  <c r="C5110"/>
  <c r="E5111" l="1"/>
  <c r="A5112"/>
  <c r="D5111"/>
  <c r="C5111"/>
  <c r="B5111"/>
  <c r="E5112" l="1"/>
  <c r="A5113"/>
  <c r="C5112"/>
  <c r="D5112" s="1"/>
  <c r="B5112"/>
  <c r="E5113" l="1"/>
  <c r="B5113"/>
  <c r="A5114"/>
  <c r="D5113"/>
  <c r="C5113"/>
  <c r="E5114" l="1"/>
  <c r="A5115"/>
  <c r="C5114"/>
  <c r="D5114" s="1"/>
  <c r="B5114"/>
  <c r="E5115" l="1"/>
  <c r="A5116"/>
  <c r="B5115"/>
  <c r="C5115"/>
  <c r="D5115" s="1"/>
  <c r="E5116" l="1"/>
  <c r="B5116"/>
  <c r="A5117"/>
  <c r="C5116"/>
  <c r="D5116" s="1"/>
  <c r="E5117" l="1"/>
  <c r="A5118"/>
  <c r="D5117"/>
  <c r="C5117"/>
  <c r="B5117"/>
  <c r="E5118" l="1"/>
  <c r="A5119"/>
  <c r="C5118"/>
  <c r="D5118"/>
  <c r="B5118"/>
  <c r="E5119" l="1"/>
  <c r="A5120"/>
  <c r="B5119"/>
  <c r="D5119" s="1"/>
  <c r="C5119"/>
  <c r="E5120" l="1"/>
  <c r="A5121"/>
  <c r="C5120"/>
  <c r="D5120" s="1"/>
  <c r="B5120"/>
  <c r="E5121" l="1"/>
  <c r="A5122"/>
  <c r="C5121"/>
  <c r="D5121" s="1"/>
  <c r="B5121"/>
  <c r="E5122" l="1"/>
  <c r="A5123"/>
  <c r="B5122"/>
  <c r="D5122"/>
  <c r="C5122"/>
  <c r="E5123" l="1"/>
  <c r="A5124"/>
  <c r="B5123"/>
  <c r="D5123" s="1"/>
  <c r="C5123"/>
  <c r="E5124" l="1"/>
  <c r="A5125"/>
  <c r="C5124"/>
  <c r="D5124" s="1"/>
  <c r="B5124"/>
  <c r="E5125" l="1"/>
  <c r="A5126"/>
  <c r="D5125"/>
  <c r="B5125"/>
  <c r="C5125"/>
  <c r="E5126" l="1"/>
  <c r="A5127"/>
  <c r="D5126"/>
  <c r="C5126"/>
  <c r="B5126"/>
  <c r="E5127" l="1"/>
  <c r="A5128"/>
  <c r="C5127"/>
  <c r="D5127"/>
  <c r="B5127"/>
  <c r="E5128" l="1"/>
  <c r="A5129"/>
  <c r="C5128"/>
  <c r="D5128" s="1"/>
  <c r="B5128"/>
  <c r="E5129" l="1"/>
  <c r="A5130"/>
  <c r="D5129"/>
  <c r="C5129"/>
  <c r="B5129"/>
  <c r="E5130" l="1"/>
  <c r="A5131"/>
  <c r="C5130"/>
  <c r="D5130" s="1"/>
  <c r="B5130"/>
  <c r="E5131" l="1"/>
  <c r="B5131"/>
  <c r="A5132"/>
  <c r="C5131"/>
  <c r="D5131" s="1"/>
  <c r="E5132" l="1"/>
  <c r="A5133"/>
  <c r="C5132"/>
  <c r="D5132" s="1"/>
  <c r="B5132"/>
  <c r="E5133" l="1"/>
  <c r="A5134"/>
  <c r="D5133"/>
  <c r="C5133"/>
  <c r="B5133"/>
  <c r="E5134" l="1"/>
  <c r="C5134"/>
  <c r="D5134" s="1"/>
  <c r="A5135"/>
  <c r="B5134"/>
  <c r="E5135" l="1"/>
  <c r="A5136"/>
  <c r="D5135"/>
  <c r="C5135"/>
  <c r="B5135"/>
  <c r="E5136" l="1"/>
  <c r="A5137"/>
  <c r="C5136"/>
  <c r="D5136"/>
  <c r="B5136"/>
  <c r="E5137" l="1"/>
  <c r="C5137"/>
  <c r="D5137" s="1"/>
  <c r="A5138"/>
  <c r="B5137"/>
  <c r="E5138" l="1"/>
  <c r="A5139"/>
  <c r="D5138"/>
  <c r="C5138"/>
  <c r="B5138"/>
  <c r="E5139" l="1"/>
  <c r="A5140"/>
  <c r="B5139"/>
  <c r="D5139" s="1"/>
  <c r="C5139"/>
  <c r="E5140" l="1"/>
  <c r="A5141"/>
  <c r="C5140"/>
  <c r="D5140"/>
  <c r="B5140"/>
  <c r="E5141" l="1"/>
  <c r="D5141"/>
  <c r="A5142"/>
  <c r="C5141"/>
  <c r="B5141"/>
  <c r="E5142" l="1"/>
  <c r="A5143"/>
  <c r="D5142"/>
  <c r="C5142"/>
  <c r="B5142"/>
  <c r="E5143" l="1"/>
  <c r="A5144"/>
  <c r="C5143"/>
  <c r="D5143"/>
  <c r="B5143"/>
  <c r="E5144" l="1"/>
  <c r="A5145"/>
  <c r="C5144"/>
  <c r="D5144"/>
  <c r="B5144"/>
  <c r="E5145" l="1"/>
  <c r="A5146"/>
  <c r="D5145"/>
  <c r="C5145"/>
  <c r="B5145"/>
  <c r="E5146" l="1"/>
  <c r="A5147"/>
  <c r="C5146"/>
  <c r="D5146"/>
  <c r="B5146"/>
  <c r="E5147" l="1"/>
  <c r="A5148"/>
  <c r="B5147"/>
  <c r="D5147"/>
  <c r="C5147"/>
  <c r="E5148" l="1"/>
  <c r="A5149"/>
  <c r="D5148"/>
  <c r="C5148"/>
  <c r="B5148"/>
  <c r="E5149" l="1"/>
  <c r="A5150"/>
  <c r="C5149"/>
  <c r="D5149" s="1"/>
  <c r="B5149"/>
  <c r="E5150" l="1"/>
  <c r="A5151"/>
  <c r="D5150"/>
  <c r="C5150"/>
  <c r="B5150"/>
  <c r="E5151" l="1"/>
  <c r="A5152"/>
  <c r="D5151"/>
  <c r="C5151"/>
  <c r="B5151"/>
  <c r="E5152" l="1"/>
  <c r="A5153"/>
  <c r="C5152"/>
  <c r="D5152"/>
  <c r="B5152"/>
  <c r="E5153" l="1"/>
  <c r="A5154"/>
  <c r="B5153"/>
  <c r="D5153" s="1"/>
  <c r="C5153"/>
  <c r="E5154" l="1"/>
  <c r="A5155"/>
  <c r="C5154"/>
  <c r="D5154" s="1"/>
  <c r="B5154"/>
  <c r="E5155" l="1"/>
  <c r="A5156"/>
  <c r="B5155"/>
  <c r="D5155" s="1"/>
  <c r="C5155"/>
  <c r="E5156" l="1"/>
  <c r="A5157"/>
  <c r="D5156"/>
  <c r="C5156"/>
  <c r="B5156"/>
  <c r="E5157" l="1"/>
  <c r="A5158"/>
  <c r="D5157"/>
  <c r="C5157"/>
  <c r="B5157"/>
  <c r="E5158" l="1"/>
  <c r="D5158"/>
  <c r="A5159"/>
  <c r="B5158"/>
  <c r="C5158"/>
  <c r="E5159" l="1"/>
  <c r="A5160"/>
  <c r="D5159"/>
  <c r="C5159"/>
  <c r="B5159"/>
  <c r="E5160" l="1"/>
  <c r="A5161"/>
  <c r="C5160"/>
  <c r="D5160"/>
  <c r="B5160"/>
  <c r="E5161" l="1"/>
  <c r="A5162"/>
  <c r="D5161"/>
  <c r="B5161"/>
  <c r="C5161"/>
  <c r="E5162" l="1"/>
  <c r="A5163"/>
  <c r="C5162"/>
  <c r="D5162" s="1"/>
  <c r="B5162"/>
  <c r="E5163" l="1"/>
  <c r="B5163"/>
  <c r="D5163" s="1"/>
  <c r="A5164"/>
  <c r="C5163"/>
  <c r="E5164" l="1"/>
  <c r="A5165"/>
  <c r="D5164"/>
  <c r="B5164"/>
  <c r="C5164"/>
  <c r="E5165" l="1"/>
  <c r="A5166"/>
  <c r="D5165"/>
  <c r="B5165"/>
  <c r="C5165"/>
  <c r="E5166" l="1"/>
  <c r="A5167"/>
  <c r="D5166"/>
  <c r="C5166"/>
  <c r="B5166"/>
  <c r="E5167" l="1"/>
  <c r="A5168"/>
  <c r="B5167"/>
  <c r="D5167" s="1"/>
  <c r="C5167"/>
  <c r="E5168" l="1"/>
  <c r="A5169"/>
  <c r="C5168"/>
  <c r="D5168"/>
  <c r="B5168"/>
  <c r="E5169" l="1"/>
  <c r="A5170"/>
  <c r="B5169"/>
  <c r="D5169" s="1"/>
  <c r="C5169"/>
  <c r="E5170" l="1"/>
  <c r="A5171"/>
  <c r="D5170"/>
  <c r="B5170"/>
  <c r="C5170"/>
  <c r="E5171" l="1"/>
  <c r="A5172"/>
  <c r="B5171"/>
  <c r="D5171"/>
  <c r="C5171"/>
  <c r="E5172" l="1"/>
  <c r="A5173"/>
  <c r="C5172"/>
  <c r="D5172" s="1"/>
  <c r="B5172"/>
  <c r="E5173" l="1"/>
  <c r="A5174"/>
  <c r="D5173"/>
  <c r="B5173"/>
  <c r="C5173"/>
  <c r="E5174" l="1"/>
  <c r="A5175"/>
  <c r="C5174"/>
  <c r="D5174" s="1"/>
  <c r="B5174"/>
  <c r="E5175" l="1"/>
  <c r="A5176"/>
  <c r="D5175"/>
  <c r="C5175"/>
  <c r="B5175"/>
  <c r="E5176" l="1"/>
  <c r="A5177"/>
  <c r="C5176"/>
  <c r="D5176"/>
  <c r="B5176"/>
  <c r="E5177" l="1"/>
  <c r="A5178"/>
  <c r="D5177"/>
  <c r="C5177"/>
  <c r="B5177"/>
  <c r="E5178" l="1"/>
  <c r="A5179"/>
  <c r="C5178"/>
  <c r="D5178" s="1"/>
  <c r="B5178"/>
  <c r="E5179" l="1"/>
  <c r="A5180"/>
  <c r="B5179"/>
  <c r="D5179" s="1"/>
  <c r="C5179"/>
  <c r="E5180" l="1"/>
  <c r="A5181"/>
  <c r="B5180"/>
  <c r="D5180"/>
  <c r="C5180"/>
  <c r="E5181" l="1"/>
  <c r="A5182"/>
  <c r="D5181"/>
  <c r="B5181"/>
  <c r="C5181"/>
  <c r="E5182" l="1"/>
  <c r="A5183"/>
  <c r="D5182"/>
  <c r="C5182"/>
  <c r="B5182"/>
  <c r="E5183" l="1"/>
  <c r="A5184"/>
  <c r="D5183"/>
  <c r="C5183"/>
  <c r="B5183"/>
  <c r="E5184" l="1"/>
  <c r="A5185"/>
  <c r="C5184"/>
  <c r="D5184"/>
  <c r="B5184"/>
  <c r="E5185" l="1"/>
  <c r="A5186"/>
  <c r="D5185"/>
  <c r="C5185"/>
  <c r="B5185"/>
  <c r="E5186" l="1"/>
  <c r="A5187"/>
  <c r="C5186"/>
  <c r="D5186" s="1"/>
  <c r="B5186"/>
  <c r="E5187" l="1"/>
  <c r="A5188"/>
  <c r="B5187"/>
  <c r="C5187"/>
  <c r="D5187" s="1"/>
  <c r="E5188" l="1"/>
  <c r="A5189"/>
  <c r="C5188"/>
  <c r="D5188" s="1"/>
  <c r="B5188"/>
  <c r="E5189" l="1"/>
  <c r="A5190"/>
  <c r="D5189"/>
  <c r="B5189"/>
  <c r="C5189"/>
  <c r="E5190" l="1"/>
  <c r="A5191"/>
  <c r="C5190"/>
  <c r="D5190" s="1"/>
  <c r="B5190"/>
  <c r="E5191" l="1"/>
  <c r="A5192"/>
  <c r="D5191"/>
  <c r="B5191"/>
  <c r="C5191"/>
  <c r="E5192" l="1"/>
  <c r="A5193"/>
  <c r="C5192"/>
  <c r="D5192" s="1"/>
  <c r="B5192"/>
  <c r="E5193" l="1"/>
  <c r="A5194"/>
  <c r="D5193"/>
  <c r="B5193"/>
  <c r="C5193"/>
  <c r="E5194" l="1"/>
  <c r="A5195"/>
  <c r="C5194"/>
  <c r="D5194"/>
  <c r="B5194"/>
  <c r="E5195" l="1"/>
  <c r="A5196"/>
  <c r="B5195"/>
  <c r="D5195"/>
  <c r="C5195"/>
  <c r="E5196" l="1"/>
  <c r="A5197"/>
  <c r="C5196"/>
  <c r="D5196" s="1"/>
  <c r="B5196"/>
  <c r="E5197" l="1"/>
  <c r="A5198"/>
  <c r="D5197"/>
  <c r="B5197"/>
  <c r="C5197"/>
  <c r="E5198" l="1"/>
  <c r="A5199"/>
  <c r="C5198"/>
  <c r="D5198"/>
  <c r="B5198"/>
  <c r="E5199" l="1"/>
  <c r="A5200"/>
  <c r="B5199"/>
  <c r="D5199" s="1"/>
  <c r="C5199"/>
  <c r="E5200" l="1"/>
  <c r="A5201"/>
  <c r="C5200"/>
  <c r="D5200" s="1"/>
  <c r="B5200"/>
  <c r="E5201" l="1"/>
  <c r="A5202"/>
  <c r="B5201"/>
  <c r="D5201" s="1"/>
  <c r="C5201"/>
  <c r="E5202" l="1"/>
  <c r="A5203"/>
  <c r="C5202"/>
  <c r="D5202" s="1"/>
  <c r="B5202"/>
  <c r="E5203" l="1"/>
  <c r="A5204"/>
  <c r="B5203"/>
  <c r="D5203" s="1"/>
  <c r="C5203"/>
  <c r="E5204" l="1"/>
  <c r="A5205"/>
  <c r="C5204"/>
  <c r="D5204" s="1"/>
  <c r="B5204"/>
  <c r="E5205" l="1"/>
  <c r="D5205"/>
  <c r="B5205"/>
  <c r="A5206"/>
  <c r="C5205"/>
  <c r="E5206" l="1"/>
  <c r="C5206"/>
  <c r="D5206" s="1"/>
  <c r="A5207"/>
  <c r="B5206"/>
  <c r="E5207" l="1"/>
  <c r="A5208"/>
  <c r="C5207"/>
  <c r="D5207" s="1"/>
  <c r="B5207"/>
  <c r="E5208" l="1"/>
  <c r="C5208"/>
  <c r="D5208"/>
  <c r="A5209"/>
  <c r="B5208"/>
  <c r="E5209" l="1"/>
  <c r="B5209"/>
  <c r="D5209" s="1"/>
  <c r="A5210"/>
  <c r="C5209"/>
  <c r="E5210" l="1"/>
  <c r="C5210"/>
  <c r="D5210" s="1"/>
  <c r="A5211"/>
  <c r="B5210"/>
  <c r="E5211" l="1"/>
  <c r="C5211"/>
  <c r="D5211" s="1"/>
  <c r="A5212"/>
  <c r="B5211"/>
  <c r="E5212" l="1"/>
  <c r="C5212"/>
  <c r="D5212" s="1"/>
  <c r="B5212"/>
  <c r="A5213"/>
  <c r="E5213" l="1"/>
  <c r="D5213"/>
  <c r="B5213"/>
  <c r="A5214"/>
  <c r="C5213"/>
  <c r="E5214" l="1"/>
  <c r="C5214"/>
  <c r="D5214" s="1"/>
  <c r="A5215"/>
  <c r="B5214"/>
  <c r="E5215" l="1"/>
  <c r="A5216"/>
  <c r="C5215"/>
  <c r="D5215"/>
  <c r="B5215"/>
  <c r="E5216" l="1"/>
  <c r="C5216"/>
  <c r="D5216" s="1"/>
  <c r="A5217"/>
  <c r="B5216"/>
  <c r="E5217" l="1"/>
  <c r="D5217"/>
  <c r="B5217"/>
  <c r="A5218"/>
  <c r="C5217"/>
  <c r="E5218" l="1"/>
  <c r="C5218"/>
  <c r="D5218" s="1"/>
  <c r="B5218"/>
  <c r="A5219"/>
  <c r="E5219" l="1"/>
  <c r="A5220"/>
  <c r="C5219"/>
  <c r="D5219" s="1"/>
  <c r="B5219"/>
  <c r="E5220" l="1"/>
  <c r="C5220"/>
  <c r="D5220" s="1"/>
  <c r="A5221"/>
  <c r="B5220"/>
  <c r="E5221" l="1"/>
  <c r="D5221"/>
  <c r="B5221"/>
  <c r="C5221"/>
  <c r="A5222"/>
  <c r="E5222" l="1"/>
  <c r="C5222"/>
  <c r="D5222" s="1"/>
  <c r="A5223"/>
  <c r="B5222"/>
  <c r="E5223" l="1"/>
  <c r="A5224"/>
  <c r="C5223"/>
  <c r="D5223" s="1"/>
  <c r="B5223"/>
  <c r="E5224" l="1"/>
  <c r="C5224"/>
  <c r="D5224"/>
  <c r="A5225"/>
  <c r="B5224"/>
  <c r="E5225" l="1"/>
  <c r="B5225"/>
  <c r="D5225" s="1"/>
  <c r="A5226"/>
  <c r="C5225"/>
  <c r="E5226" l="1"/>
  <c r="C5226"/>
  <c r="D5226" s="1"/>
  <c r="A5227"/>
  <c r="B5226"/>
  <c r="E5227" l="1"/>
  <c r="C5227"/>
  <c r="D5227" s="1"/>
  <c r="A5228"/>
  <c r="B5227"/>
  <c r="E5228" l="1"/>
  <c r="C5228"/>
  <c r="D5228" s="1"/>
  <c r="A5229"/>
  <c r="B5228"/>
  <c r="E5229" l="1"/>
  <c r="D5229"/>
  <c r="B5229"/>
  <c r="A5230"/>
  <c r="C5229"/>
  <c r="E5230" l="1"/>
  <c r="C5230"/>
  <c r="D5230" s="1"/>
  <c r="A5231"/>
  <c r="B5230"/>
  <c r="E5231" l="1"/>
  <c r="A5232"/>
  <c r="C5231"/>
  <c r="D5231" s="1"/>
  <c r="B5231"/>
  <c r="E5232" l="1"/>
  <c r="C5232"/>
  <c r="D5232" s="1"/>
  <c r="A5233"/>
  <c r="B5232"/>
  <c r="E5233" l="1"/>
  <c r="D5233"/>
  <c r="B5233"/>
  <c r="A5234"/>
  <c r="C5233"/>
  <c r="E5234" l="1"/>
  <c r="C5234"/>
  <c r="D5234" s="1"/>
  <c r="B5234"/>
  <c r="A5235"/>
  <c r="E5235" l="1"/>
  <c r="A5236"/>
  <c r="C5235"/>
  <c r="D5235" s="1"/>
  <c r="B5235"/>
  <c r="E5236" l="1"/>
  <c r="C5236"/>
  <c r="D5236" s="1"/>
  <c r="A5237"/>
  <c r="B5236"/>
  <c r="E5237" l="1"/>
  <c r="D5237"/>
  <c r="B5237"/>
  <c r="A5238"/>
  <c r="C5237"/>
  <c r="E5238" l="1"/>
  <c r="C5238"/>
  <c r="D5238" s="1"/>
  <c r="A5239"/>
  <c r="B5238"/>
  <c r="E5239" l="1"/>
  <c r="A5240"/>
  <c r="C5239"/>
  <c r="D5239" s="1"/>
  <c r="B5239"/>
  <c r="E5240" l="1"/>
  <c r="C5240"/>
  <c r="D5240" s="1"/>
  <c r="A5241"/>
  <c r="B5240"/>
  <c r="E5241" l="1"/>
  <c r="B5241"/>
  <c r="D5241" s="1"/>
  <c r="A5242"/>
  <c r="C5241"/>
  <c r="E5242" l="1"/>
  <c r="C5242"/>
  <c r="D5242" s="1"/>
  <c r="A5243"/>
  <c r="B5242"/>
  <c r="E5243" l="1"/>
  <c r="C5243"/>
  <c r="D5243" s="1"/>
  <c r="A5244"/>
  <c r="B5243"/>
  <c r="E5244" l="1"/>
  <c r="C5244"/>
  <c r="D5244" s="1"/>
  <c r="B5244"/>
  <c r="A5245"/>
  <c r="E5245" l="1"/>
  <c r="D5245"/>
  <c r="B5245"/>
  <c r="A5246"/>
  <c r="C5245"/>
  <c r="E5246" l="1"/>
  <c r="C5246"/>
  <c r="D5246" s="1"/>
  <c r="A5247"/>
  <c r="B5246"/>
  <c r="E5247" l="1"/>
  <c r="A5248"/>
  <c r="C5247"/>
  <c r="D5247"/>
  <c r="B5247"/>
  <c r="E5248" l="1"/>
  <c r="C5248"/>
  <c r="D5248" s="1"/>
  <c r="A5249"/>
  <c r="B5248"/>
  <c r="E5249" l="1"/>
  <c r="D5249"/>
  <c r="B5249"/>
  <c r="A5250"/>
  <c r="C5249"/>
  <c r="E5250" l="1"/>
  <c r="C5250"/>
  <c r="D5250" s="1"/>
  <c r="B5250"/>
  <c r="A5251"/>
  <c r="E5251" l="1"/>
  <c r="A5252"/>
  <c r="C5251"/>
  <c r="D5251"/>
  <c r="B5251"/>
  <c r="E5252" l="1"/>
  <c r="C5252"/>
  <c r="D5252" s="1"/>
  <c r="A5253"/>
  <c r="B5252"/>
  <c r="E5253" l="1"/>
  <c r="D5253"/>
  <c r="B5253"/>
  <c r="C5253"/>
  <c r="A5254"/>
  <c r="E5254" l="1"/>
  <c r="C5254"/>
  <c r="D5254" s="1"/>
  <c r="A5255"/>
  <c r="B5254"/>
  <c r="E5255" l="1"/>
  <c r="A5256"/>
  <c r="C5255"/>
  <c r="D5255" s="1"/>
  <c r="B5255"/>
  <c r="E5256" l="1"/>
  <c r="C5256"/>
  <c r="D5256" s="1"/>
  <c r="A5257"/>
  <c r="B5256"/>
  <c r="E5257" l="1"/>
  <c r="B5257"/>
  <c r="D5257" s="1"/>
  <c r="A5258"/>
  <c r="C5257"/>
  <c r="E5258" l="1"/>
  <c r="C5258"/>
  <c r="D5258" s="1"/>
  <c r="A5259"/>
  <c r="B5258"/>
  <c r="E5259" l="1"/>
  <c r="C5259"/>
  <c r="D5259" s="1"/>
  <c r="A5260"/>
  <c r="B5259"/>
  <c r="E5260" l="1"/>
  <c r="C5260"/>
  <c r="D5260"/>
  <c r="A5261"/>
  <c r="B5260"/>
  <c r="E5261" l="1"/>
  <c r="D5261"/>
  <c r="B5261"/>
  <c r="A5262"/>
  <c r="C5261"/>
  <c r="E5262" l="1"/>
  <c r="C5262"/>
  <c r="D5262" s="1"/>
  <c r="A5263"/>
  <c r="B5262"/>
  <c r="E5263" l="1"/>
  <c r="A5264"/>
  <c r="C5263"/>
  <c r="D5263"/>
  <c r="B5263"/>
  <c r="E5264" l="1"/>
  <c r="C5264"/>
  <c r="D5264" s="1"/>
  <c r="A5265"/>
  <c r="B5264"/>
  <c r="E5265" l="1"/>
  <c r="D5265"/>
  <c r="B5265"/>
  <c r="A5266"/>
  <c r="C5265"/>
  <c r="E5266" l="1"/>
  <c r="C5266"/>
  <c r="D5266" s="1"/>
  <c r="B5266"/>
  <c r="A5267"/>
  <c r="E5267" l="1"/>
  <c r="A5268"/>
  <c r="C5267"/>
  <c r="D5267" s="1"/>
  <c r="B5267"/>
  <c r="E5268" l="1"/>
  <c r="C5268"/>
  <c r="D5268" s="1"/>
  <c r="A5269"/>
  <c r="B5268"/>
  <c r="E5269" l="1"/>
  <c r="D5269"/>
  <c r="B5269"/>
  <c r="A5270"/>
  <c r="C5269"/>
  <c r="E5270" l="1"/>
  <c r="D5270"/>
  <c r="B5270"/>
  <c r="A5271"/>
  <c r="C5270"/>
  <c r="E5271" l="1"/>
  <c r="D5271"/>
  <c r="B5271"/>
  <c r="C5271"/>
  <c r="A5272"/>
  <c r="E5272" l="1"/>
  <c r="D5272"/>
  <c r="B5272"/>
  <c r="A5273"/>
  <c r="C5272"/>
  <c r="E5273" l="1"/>
  <c r="D5273"/>
  <c r="B5273"/>
  <c r="A5274"/>
  <c r="C5273"/>
  <c r="E5274" l="1"/>
  <c r="D5274"/>
  <c r="B5274"/>
  <c r="A5275"/>
  <c r="C5274"/>
  <c r="E5275" l="1"/>
  <c r="D5275"/>
  <c r="B5275"/>
  <c r="C5275"/>
  <c r="A5276"/>
  <c r="E5276" l="1"/>
  <c r="D5276"/>
  <c r="B5276"/>
  <c r="A5277"/>
  <c r="C5276"/>
  <c r="E5277" l="1"/>
  <c r="D5277"/>
  <c r="B5277"/>
  <c r="A5278"/>
  <c r="C5277"/>
  <c r="E5278" l="1"/>
  <c r="D5278"/>
  <c r="B5278"/>
  <c r="A5279"/>
  <c r="C5278"/>
  <c r="E5279" l="1"/>
  <c r="D5279"/>
  <c r="B5279"/>
  <c r="C5279"/>
  <c r="A5280"/>
  <c r="E5280" l="1"/>
  <c r="D5280"/>
  <c r="B5280"/>
  <c r="A5281"/>
  <c r="C5280"/>
  <c r="E5281" l="1"/>
  <c r="D5281"/>
  <c r="B5281"/>
  <c r="A5282"/>
  <c r="C5281"/>
  <c r="E5282" l="1"/>
  <c r="D5282"/>
  <c r="B5282"/>
  <c r="A5283"/>
  <c r="C5282"/>
  <c r="E5283" l="1"/>
  <c r="D5283"/>
  <c r="B5283"/>
  <c r="C5283"/>
  <c r="A5284"/>
  <c r="E5284" l="1"/>
  <c r="D5284"/>
  <c r="B5284"/>
  <c r="A5285"/>
  <c r="C5284"/>
  <c r="E5285" l="1"/>
  <c r="D5285"/>
  <c r="B5285"/>
  <c r="A5286"/>
  <c r="C5285"/>
  <c r="E5286" l="1"/>
  <c r="D5286"/>
  <c r="B5286"/>
  <c r="A5287"/>
  <c r="C5286"/>
  <c r="E5287" l="1"/>
  <c r="D5287"/>
  <c r="B5287"/>
  <c r="C5287"/>
  <c r="A5288"/>
  <c r="E5288" l="1"/>
  <c r="B5288"/>
  <c r="D5288" s="1"/>
  <c r="A5289"/>
  <c r="C5288"/>
  <c r="E5289" l="1"/>
  <c r="D5289"/>
  <c r="B5289"/>
  <c r="A5290"/>
  <c r="C5289"/>
  <c r="E5290" l="1"/>
  <c r="D5290"/>
  <c r="B5290"/>
  <c r="A5291"/>
  <c r="C5290"/>
  <c r="E5291" l="1"/>
  <c r="D5291"/>
  <c r="B5291"/>
  <c r="C5291"/>
  <c r="A5292"/>
  <c r="E5292" l="1"/>
  <c r="D5292"/>
  <c r="B5292"/>
  <c r="A5293"/>
  <c r="C5292"/>
  <c r="E5293" l="1"/>
  <c r="D5293"/>
  <c r="B5293"/>
  <c r="A5294"/>
  <c r="C5293"/>
  <c r="E5294" l="1"/>
  <c r="D5294"/>
  <c r="B5294"/>
  <c r="A5295"/>
  <c r="C5294"/>
  <c r="E5295" l="1"/>
  <c r="B5295"/>
  <c r="D5295" s="1"/>
  <c r="C5295"/>
  <c r="A5296"/>
  <c r="E5296" l="1"/>
  <c r="D5296"/>
  <c r="B5296"/>
  <c r="C5296"/>
  <c r="K63" i="1" l="1"/>
  <c r="K64"/>
  <c r="K65"/>
  <c r="M64" s="1"/>
  <c r="K66"/>
  <c r="M65" s="1"/>
  <c r="K67"/>
  <c r="K69"/>
  <c r="K70"/>
  <c r="K71"/>
  <c r="K72"/>
  <c r="H4" i="17" s="1"/>
  <c r="K74" i="1"/>
  <c r="M73" s="1"/>
  <c r="M74"/>
  <c r="K78"/>
  <c r="K79"/>
  <c r="I4" i="17"/>
  <c r="I4" i="23"/>
  <c r="G4" l="1"/>
  <c r="F4"/>
  <c r="H4"/>
  <c r="K4" i="17"/>
  <c r="K4" i="23"/>
  <c r="M66" i="1"/>
  <c r="D4" i="17"/>
  <c r="K68" i="1"/>
  <c r="E4" i="17" s="1"/>
  <c r="D4" i="23"/>
  <c r="D16" i="17"/>
  <c r="D16" i="23"/>
  <c r="I16" i="17"/>
  <c r="F4"/>
  <c r="M71" i="1"/>
  <c r="G4" i="17"/>
  <c r="B53" i="1" l="1"/>
  <c r="E54" s="1"/>
  <c r="C16" i="17"/>
  <c r="C16" i="23"/>
  <c r="I16"/>
  <c r="H17" i="17"/>
  <c r="H16" i="23"/>
  <c r="H16" i="17"/>
  <c r="E4" i="23"/>
  <c r="M67" i="1"/>
  <c r="G16" i="23"/>
  <c r="G16" i="17"/>
  <c r="I17"/>
  <c r="I17" i="23"/>
  <c r="D17"/>
  <c r="D17" i="17"/>
  <c r="F16" i="23"/>
  <c r="F16" i="17"/>
  <c r="G54" i="1" l="1"/>
  <c r="I54"/>
  <c r="J54"/>
  <c r="B54"/>
  <c r="C54"/>
  <c r="F54"/>
  <c r="H54"/>
  <c r="D54"/>
  <c r="C21" i="23"/>
  <c r="C25"/>
  <c r="C17"/>
  <c r="C17" i="17"/>
  <c r="I21" i="23"/>
  <c r="D21"/>
  <c r="H21"/>
  <c r="E16"/>
  <c r="H21" i="17"/>
  <c r="E21"/>
  <c r="H17" i="23"/>
  <c r="E16" i="17"/>
  <c r="D21"/>
  <c r="G17"/>
  <c r="G17" i="23"/>
  <c r="K21"/>
  <c r="C21" i="17"/>
  <c r="K21"/>
  <c r="D23"/>
  <c r="F21" i="23"/>
  <c r="F21" i="17"/>
  <c r="G21"/>
  <c r="G21" i="23"/>
  <c r="D25" i="17"/>
  <c r="F17" i="23"/>
  <c r="F17" i="17"/>
  <c r="I21"/>
  <c r="B57" i="1" l="1"/>
  <c r="E58" s="1"/>
  <c r="H25" i="23"/>
  <c r="I25"/>
  <c r="D25"/>
  <c r="E23" i="17"/>
  <c r="E21" i="23"/>
  <c r="E17" i="17"/>
  <c r="E17" i="23"/>
  <c r="H23"/>
  <c r="H23" i="17"/>
  <c r="I23" i="23"/>
  <c r="I23" i="17"/>
  <c r="G23"/>
  <c r="G23" i="23"/>
  <c r="F25"/>
  <c r="F25" i="17"/>
  <c r="C25"/>
  <c r="K25" i="23"/>
  <c r="K25" i="17"/>
  <c r="E25"/>
  <c r="E25" i="23"/>
  <c r="G25"/>
  <c r="G25" i="17"/>
  <c r="K23" i="23"/>
  <c r="C23" i="17"/>
  <c r="C23" i="23"/>
  <c r="K23" i="17"/>
  <c r="F23" i="23"/>
  <c r="F23" i="17"/>
  <c r="H25"/>
  <c r="I25"/>
  <c r="D23" i="23"/>
  <c r="G58" i="1" l="1"/>
  <c r="I58"/>
  <c r="J58"/>
  <c r="B58"/>
  <c r="C58"/>
  <c r="H58"/>
  <c r="F58"/>
  <c r="D58"/>
  <c r="E23" i="23"/>
  <c r="E27"/>
  <c r="H27"/>
  <c r="H27" i="17"/>
  <c r="G27" i="23"/>
  <c r="G27" i="17"/>
  <c r="C27" i="23"/>
  <c r="C27" i="17"/>
  <c r="K27" i="23"/>
  <c r="F27" i="17"/>
  <c r="K27"/>
  <c r="F27" i="23"/>
  <c r="I27" i="17"/>
  <c r="D27" i="23"/>
  <c r="I27"/>
  <c r="D27" i="17"/>
  <c r="E27"/>
</calcChain>
</file>

<file path=xl/comments1.xml><?xml version="1.0" encoding="utf-8"?>
<comments xmlns="http://schemas.openxmlformats.org/spreadsheetml/2006/main">
  <authors>
    <author>powers</author>
    <author>user</author>
    <author>Tom Powers</author>
  </authors>
  <commentList>
    <comment ref="M17" authorId="0">
      <text>
        <r>
          <rPr>
            <b/>
            <sz val="8"/>
            <color indexed="81"/>
            <rFont val="Tahoma"/>
            <family val="2"/>
          </rPr>
          <t>powers:Qo = 1.4e10 - (300 * E) 
i.e. 1.1e10 @ 10 MV/m and 8e9 @ 20 MV/m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b/>
            <sz val="8"/>
            <color indexed="81"/>
            <rFont val="Tahoma"/>
            <family val="2"/>
          </rPr>
          <t>powers:</t>
        </r>
        <r>
          <rPr>
            <sz val="8"/>
            <color indexed="81"/>
            <rFont val="Tahoma"/>
            <family val="2"/>
          </rPr>
          <t xml:space="preserve">
Power overhead for cooling water, controls and lights</t>
        </r>
      </text>
    </comment>
    <comment ref="M30" authorId="0">
      <text>
        <r>
          <rPr>
            <b/>
            <sz val="8"/>
            <color indexed="81"/>
            <rFont val="Tahoma"/>
            <family val="2"/>
          </rPr>
          <t>powers:</t>
        </r>
        <r>
          <rPr>
            <sz val="8"/>
            <color indexed="81"/>
            <rFont val="Tahoma"/>
            <family val="2"/>
          </rPr>
          <t xml:space="preserve">
Per JB, this is the 12 GeV arc 10 costs</t>
        </r>
      </text>
    </comment>
    <comment ref="M32" authorId="0">
      <text>
        <r>
          <rPr>
            <b/>
            <sz val="8"/>
            <color indexed="81"/>
            <rFont val="Tahoma"/>
            <family val="2"/>
          </rPr>
          <t>powers:</t>
        </r>
        <r>
          <rPr>
            <sz val="8"/>
            <color indexed="81"/>
            <rFont val="Tahoma"/>
            <family val="2"/>
          </rPr>
          <t xml:space="preserve">
L * E^3 where L is this number.</t>
        </r>
      </text>
    </comment>
    <comment ref="M39" authorId="0">
      <text>
        <r>
          <rPr>
            <b/>
            <sz val="8"/>
            <color indexed="81"/>
            <rFont val="Tahoma"/>
            <family val="2"/>
          </rPr>
          <t>powers:</t>
        </r>
        <r>
          <rPr>
            <sz val="8"/>
            <color indexed="81"/>
            <rFont val="Tahoma"/>
            <family val="2"/>
          </rPr>
          <t xml:space="preserve">
$1M for a CEBAF chicane dipoles, Quads $750k, $250k installes</t>
        </r>
      </text>
    </comment>
    <comment ref="M42" authorId="1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Scaled $20M for 1kW with $ proportional to P^0.7</t>
        </r>
      </text>
    </comment>
    <comment ref="M43" authorId="1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$/W + 30k/cavity for controls and interlocks</t>
        </r>
      </text>
    </comment>
    <comment ref="M44" authorId="0">
      <text>
        <r>
          <rPr>
            <b/>
            <sz val="8"/>
            <color indexed="81"/>
            <rFont val="Tahoma"/>
            <family val="2"/>
          </rPr>
          <t>powers:</t>
        </r>
        <r>
          <rPr>
            <sz val="8"/>
            <color indexed="81"/>
            <rFont val="Tahoma"/>
            <family val="2"/>
          </rPr>
          <t xml:space="preserve">
Just a guess for the cost of a MW class dump and sheilding</t>
        </r>
      </text>
    </comment>
    <comment ref="M45" authorId="2">
      <text>
        <r>
          <rPr>
            <b/>
            <sz val="10"/>
            <color indexed="81"/>
            <rFont val="Tahoma"/>
            <family val="2"/>
          </rPr>
          <t>Tom Powers:</t>
        </r>
        <r>
          <rPr>
            <sz val="10"/>
            <color indexed="81"/>
            <rFont val="Tahoma"/>
            <family val="2"/>
          </rPr>
          <t xml:space="preserve">
$k/m just a wild ass guess
</t>
        </r>
        <r>
          <rPr>
            <b/>
            <sz val="10"/>
            <color indexed="81"/>
            <rFont val="Tahoma"/>
            <family val="2"/>
          </rPr>
          <t>Peter:</t>
        </r>
        <r>
          <rPr>
            <sz val="10"/>
            <color indexed="81"/>
            <rFont val="Tahoma"/>
            <family val="2"/>
          </rPr>
          <t xml:space="preserve">
Corrected to a more realistic figure based upon 4GLS and NLS estimates</t>
        </r>
      </text>
    </comment>
    <comment ref="M49" authorId="0">
      <text>
        <r>
          <rPr>
            <b/>
            <sz val="8"/>
            <color indexed="81"/>
            <rFont val="Tahoma"/>
            <family val="2"/>
          </rPr>
          <t>powers:</t>
        </r>
        <r>
          <rPr>
            <sz val="8"/>
            <color indexed="81"/>
            <rFont val="Tahoma"/>
            <family val="2"/>
          </rPr>
          <t xml:space="preserve">
250k for RF seperators and electronics plus 4 girders in 50 m</t>
        </r>
      </text>
    </comment>
    <comment ref="M50" authorId="0">
      <text>
        <r>
          <rPr>
            <b/>
            <sz val="8"/>
            <color indexed="81"/>
            <rFont val="Tahoma"/>
            <family val="2"/>
          </rPr>
          <t>powers:</t>
        </r>
        <r>
          <rPr>
            <sz val="8"/>
            <color indexed="81"/>
            <rFont val="Tahoma"/>
            <family val="2"/>
          </rPr>
          <t xml:space="preserve">
This unit cost plus 750k for installation toolin burdened costs</t>
        </r>
      </text>
    </comment>
    <comment ref="M55" authorId="0">
      <text>
        <r>
          <rPr>
            <b/>
            <sz val="8"/>
            <color indexed="81"/>
            <rFont val="Tahoma"/>
            <family val="2"/>
          </rPr>
          <t>powers:</t>
        </r>
        <r>
          <rPr>
            <sz val="8"/>
            <color indexed="81"/>
            <rFont val="Tahoma"/>
            <family val="2"/>
          </rPr>
          <t xml:space="preserve">
cost per kW hour
</t>
        </r>
      </text>
    </comment>
  </commentList>
</comments>
</file>

<file path=xl/comments2.xml><?xml version="1.0" encoding="utf-8"?>
<comments xmlns="http://schemas.openxmlformats.org/spreadsheetml/2006/main">
  <authors>
    <author>McIntosh</author>
  </authors>
  <commentList>
    <comment ref="C16" authorId="0">
      <text>
        <r>
          <rPr>
            <b/>
            <sz val="14"/>
            <color indexed="81"/>
            <rFont val="Tahoma"/>
            <family val="2"/>
          </rPr>
          <t>McIntosh:</t>
        </r>
        <r>
          <rPr>
            <sz val="14"/>
            <color indexed="81"/>
            <rFont val="Tahoma"/>
            <family val="2"/>
          </rPr>
          <t xml:space="preserve">
@ 4.2K</t>
        </r>
      </text>
    </comment>
  </commentList>
</comments>
</file>

<file path=xl/comments3.xml><?xml version="1.0" encoding="utf-8"?>
<comments xmlns="http://schemas.openxmlformats.org/spreadsheetml/2006/main">
  <authors>
    <author>McIntosh</author>
  </authors>
  <commentList>
    <comment ref="C16" authorId="0">
      <text>
        <r>
          <rPr>
            <b/>
            <sz val="14"/>
            <color indexed="81"/>
            <rFont val="Tahoma"/>
            <family val="2"/>
          </rPr>
          <t>McIntosh:</t>
        </r>
        <r>
          <rPr>
            <sz val="14"/>
            <color indexed="81"/>
            <rFont val="Tahoma"/>
            <family val="2"/>
          </rPr>
          <t xml:space="preserve">
@ 4.2K</t>
        </r>
      </text>
    </comment>
  </commentList>
</comments>
</file>

<file path=xl/sharedStrings.xml><?xml version="1.0" encoding="utf-8"?>
<sst xmlns="http://schemas.openxmlformats.org/spreadsheetml/2006/main" count="335" uniqueCount="182">
  <si>
    <t>Gradient</t>
  </si>
  <si>
    <t>Frequency</t>
  </si>
  <si>
    <t>Cavities</t>
  </si>
  <si>
    <t>No of cells</t>
  </si>
  <si>
    <t>Cavity length</t>
  </si>
  <si>
    <t>Cell length</t>
  </si>
  <si>
    <t>V per cell</t>
  </si>
  <si>
    <t>R/Q</t>
  </si>
  <si>
    <t>Total DL</t>
  </si>
  <si>
    <t>V/cell</t>
  </si>
  <si>
    <t>No Cells</t>
  </si>
  <si>
    <t>no cavities</t>
  </si>
  <si>
    <t>no CMs</t>
  </si>
  <si>
    <t>F</t>
  </si>
  <si>
    <t>Cavity Length</t>
  </si>
  <si>
    <t>QL</t>
  </si>
  <si>
    <t>E Gain/cav (MeV)</t>
  </si>
  <si>
    <t>Module Length (m)</t>
  </si>
  <si>
    <t xml:space="preserve">Relative Cost </t>
  </si>
  <si>
    <t>Gradient (MV/m)</t>
  </si>
  <si>
    <t>Relative costs vs Gradient</t>
  </si>
  <si>
    <t>f [MHz]</t>
  </si>
  <si>
    <t>R (diffuse)</t>
  </si>
  <si>
    <t>R (specular)</t>
  </si>
  <si>
    <t>Rtotal assuming that Rresidual = 10 nOhms</t>
  </si>
  <si>
    <t>"Ideal Qo as a function of frequency baselined at 1.0e10 at 1500 MHz</t>
  </si>
  <si>
    <t>Total Cavities</t>
  </si>
  <si>
    <t>Total SL</t>
  </si>
  <si>
    <t>CEBAF Low Loss</t>
  </si>
  <si>
    <t>CEBAF High Gradient</t>
  </si>
  <si>
    <t>CEBAF Standard</t>
  </si>
  <si>
    <t>ILC</t>
  </si>
  <si>
    <t>ILC Low Loss</t>
  </si>
  <si>
    <t>Qo</t>
  </si>
  <si>
    <t>Module length</t>
  </si>
  <si>
    <t>No of Cells</t>
  </si>
  <si>
    <t>E/cav</t>
  </si>
  <si>
    <t>E/mod</t>
  </si>
  <si>
    <t>Active Length</t>
  </si>
  <si>
    <t>Total RF power</t>
  </si>
  <si>
    <t>RF cost</t>
  </si>
  <si>
    <t>Cryo Power</t>
  </si>
  <si>
    <t>Cryo Cost</t>
  </si>
  <si>
    <t>RF and Cryo Electrical</t>
  </si>
  <si>
    <t>Linac Length</t>
  </si>
  <si>
    <t>Module Cost</t>
  </si>
  <si>
    <t>RF power/cavity</t>
  </si>
  <si>
    <t>10y Op Cost</t>
  </si>
  <si>
    <t>Total Cost (10yr)</t>
  </si>
  <si>
    <t>Total Cost (20yr)</t>
  </si>
  <si>
    <t>Total Cost (30yr)</t>
  </si>
  <si>
    <t>20y Op Cost</t>
  </si>
  <si>
    <t>30y Op Cost</t>
  </si>
  <si>
    <t>Units</t>
  </si>
  <si>
    <t>MHz</t>
  </si>
  <si>
    <t>MV/m</t>
  </si>
  <si>
    <t>Cavities/module</t>
  </si>
  <si>
    <t>m</t>
  </si>
  <si>
    <t>Ohms</t>
  </si>
  <si>
    <t>E Gain/mod</t>
  </si>
  <si>
    <t>MeV</t>
  </si>
  <si>
    <t>MW</t>
  </si>
  <si>
    <t>kW</t>
  </si>
  <si>
    <t xml:space="preserve">Active Length </t>
  </si>
  <si>
    <t xml:space="preserve">Linac Length </t>
  </si>
  <si>
    <t>Relative RF Power Cost</t>
  </si>
  <si>
    <t>Relative Cryoplant Cost</t>
  </si>
  <si>
    <t>Relative Tunnel and RF Gallery Cost</t>
  </si>
  <si>
    <t>Relative Total Cost Over 10 years</t>
  </si>
  <si>
    <t>Relative Total Cost Over 20 years</t>
  </si>
  <si>
    <t>Relative Total Cryomodule Cost</t>
  </si>
  <si>
    <t>Cryomodule Length</t>
  </si>
  <si>
    <t>DL per cell</t>
  </si>
  <si>
    <t>Relative Total Capital Cost</t>
  </si>
  <si>
    <t>Total Capital Costs</t>
  </si>
  <si>
    <t>Relative Yearly Operating Cost</t>
  </si>
  <si>
    <r>
      <t>Quality Factor (10</t>
    </r>
    <r>
      <rPr>
        <b/>
        <vertAlign val="superscript"/>
        <sz val="10"/>
        <rFont val="Arial"/>
        <family val="2"/>
      </rPr>
      <t>10</t>
    </r>
    <r>
      <rPr>
        <b/>
        <sz val="10"/>
        <rFont val="Arial"/>
        <family val="2"/>
      </rPr>
      <t>)</t>
    </r>
  </si>
  <si>
    <t>Total Energy</t>
  </si>
  <si>
    <t>Tunnel and Gallery Cost</t>
  </si>
  <si>
    <t>Total Capital Cost</t>
  </si>
  <si>
    <t>No of Cavs</t>
  </si>
  <si>
    <t>CESR 500</t>
  </si>
  <si>
    <t>Modules</t>
  </si>
  <si>
    <t>4.2K - Factor of 4 Cryo Cost Reduction per W</t>
  </si>
  <si>
    <t>XFEL Opt</t>
  </si>
  <si>
    <r>
      <t>Quality Factor (10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>)</t>
    </r>
  </si>
  <si>
    <t>* For 10 Hz microphonics</t>
  </si>
  <si>
    <t>Number of Cavities</t>
  </si>
  <si>
    <t>Qext</t>
  </si>
  <si>
    <t>RF AC Power</t>
  </si>
  <si>
    <t>Cryo AC Power</t>
  </si>
  <si>
    <t>Total AC Power</t>
  </si>
  <si>
    <t>Beam Current</t>
  </si>
  <si>
    <t>uA</t>
  </si>
  <si>
    <t>Bunch Charge</t>
  </si>
  <si>
    <t>pC</t>
  </si>
  <si>
    <t>Repetition Rate</t>
  </si>
  <si>
    <t>RF Power (Cavity)</t>
  </si>
  <si>
    <t>RF Power (Beam)</t>
  </si>
  <si>
    <t>Fill time</t>
  </si>
  <si>
    <t>Eacc</t>
  </si>
  <si>
    <t>Cav length</t>
  </si>
  <si>
    <t>Tinj</t>
  </si>
  <si>
    <t>Ib</t>
  </si>
  <si>
    <t>W</t>
  </si>
  <si>
    <t>1.8K Dynamic load per Cavity</t>
  </si>
  <si>
    <t>Total 1.8K Dynamic Load</t>
  </si>
  <si>
    <t>1.8K Static Load per Cavity</t>
  </si>
  <si>
    <t>Total 1.8K Static Load</t>
  </si>
  <si>
    <t>Total 1.8K Cryogenic Load</t>
  </si>
  <si>
    <t>RF Frequency</t>
  </si>
  <si>
    <t>Number of Cryomodules</t>
  </si>
  <si>
    <t>RF power per Cavity</t>
  </si>
  <si>
    <t>ODR</t>
  </si>
  <si>
    <t>Optimum</t>
  </si>
  <si>
    <t>kHz</t>
  </si>
  <si>
    <t>Cryo cost ($M)</t>
  </si>
  <si>
    <t>Total RF Power * (MW)</t>
  </si>
  <si>
    <t>gradient</t>
  </si>
  <si>
    <t>RF PWR margin</t>
  </si>
  <si>
    <t>Cost per cryomodule ($M)</t>
  </si>
  <si>
    <t>Module Cost ($M)</t>
  </si>
  <si>
    <t>R&amp;D Costs ($M)</t>
  </si>
  <si>
    <t>Cryo and RF Electrical Power (kW)</t>
  </si>
  <si>
    <t>Cryo margin</t>
  </si>
  <si>
    <t>10 year Operating Costs ($M)</t>
  </si>
  <si>
    <t>Total cost 10 years ($M)</t>
  </si>
  <si>
    <t>RF Power per cavity w/margin(kW)</t>
  </si>
  <si>
    <t>Cryo Power (kW) w/margin</t>
  </si>
  <si>
    <t>Backleg length (m)</t>
  </si>
  <si>
    <t>Arc1, 2 length each (m)</t>
  </si>
  <si>
    <t>Beam current in linac</t>
  </si>
  <si>
    <t>Number of passes</t>
  </si>
  <si>
    <t>Ideal loaded Q</t>
  </si>
  <si>
    <t>Microphonics</t>
  </si>
  <si>
    <t>Energery recovered linac (1=yes)</t>
  </si>
  <si>
    <t>Cavity active Length (m)</t>
  </si>
  <si>
    <t>(r/Q) (Ohms/m)</t>
  </si>
  <si>
    <t>minimum RF power per cavity</t>
  </si>
  <si>
    <t>Static heat load per CM+valve box, etc.</t>
  </si>
  <si>
    <t>Dynamic Heat Load per cavity (W)</t>
  </si>
  <si>
    <t>No of Modules</t>
  </si>
  <si>
    <t>Static heat load for transfer lines</t>
  </si>
  <si>
    <t>Machine Energy</t>
  </si>
  <si>
    <t>Linac Tunnel +klstron gallery Cost</t>
  </si>
  <si>
    <t>Seperator beam lines total cost ($M)</t>
  </si>
  <si>
    <t>Total for Girder costs ($M)</t>
  </si>
  <si>
    <t>Backleg beamline costs ($M)</t>
  </si>
  <si>
    <t>Arc Beamline costs 2/DC pwr ($M)</t>
  </si>
  <si>
    <t>DC power electrical power kW</t>
  </si>
  <si>
    <t>Beam Dumps</t>
  </si>
  <si>
    <t>Beam dump costs total ($M)</t>
  </si>
  <si>
    <t>Relative capital costs</t>
  </si>
  <si>
    <t>Beamlines in one direction</t>
  </si>
  <si>
    <t>CEBAF JUNIOR</t>
  </si>
  <si>
    <t>Straight ahead Linac</t>
  </si>
  <si>
    <t>Two pass magnet backleg</t>
  </si>
  <si>
    <t>ERL one pass up one pass down</t>
  </si>
  <si>
    <t>ERL two pass up two pass down</t>
  </si>
  <si>
    <t>Cost per intercryomodule girder w/electronics ($k)</t>
  </si>
  <si>
    <t>Arc seperator recombiner total tunnel  length</t>
  </si>
  <si>
    <t>Arc seperator recombiner total beam line  length</t>
  </si>
  <si>
    <t>Arc Tunnel total length</t>
  </si>
  <si>
    <t>Arc Beam line total length</t>
  </si>
  <si>
    <t>Not Linac tunnel civil costs ($M)</t>
  </si>
  <si>
    <t>UNIT COSTS</t>
  </si>
  <si>
    <t>CEBAF JUNIOR two pass up and dump</t>
  </si>
  <si>
    <t>CEBAF Junior three pass up and dump</t>
  </si>
  <si>
    <t>Qo is a function of E</t>
  </si>
  <si>
    <t>Linac packing factor</t>
  </si>
  <si>
    <t>current (A)</t>
  </si>
  <si>
    <t>Labor Costs Burdened</t>
  </si>
  <si>
    <t>Procurement Costs Burdened</t>
  </si>
  <si>
    <t>ERL one pass up one pass down FEL before Arc</t>
  </si>
  <si>
    <t>ERL one pass up one pass down FEL in backleg</t>
  </si>
  <si>
    <t>ERL two pass up two pass down fel of one leg</t>
  </si>
  <si>
    <t>12 GeV Junior 3 1/2 pass up and dump</t>
  </si>
  <si>
    <t>12GeV JUNIOR 2 1/2 up and dump</t>
  </si>
  <si>
    <t>RF Cost ($M) High pwr, LLRF, WG, etc.</t>
  </si>
  <si>
    <t>FEL Separator (recombiner) beam lines</t>
  </si>
  <si>
    <t>FEL Separator beam line length (each)(m)</t>
  </si>
  <si>
    <t>FEL Separator tunnel length</t>
  </si>
</sst>
</file>

<file path=xl/styles.xml><?xml version="1.0" encoding="utf-8"?>
<styleSheet xmlns="http://schemas.openxmlformats.org/spreadsheetml/2006/main">
  <numFmts count="18">
    <numFmt numFmtId="164" formatCode="0.0"/>
    <numFmt numFmtId="165" formatCode="0.0E+00"/>
    <numFmt numFmtId="166" formatCode="0.000"/>
    <numFmt numFmtId="167" formatCode="&quot;$&quot;#,##0\k"/>
    <numFmt numFmtId="168" formatCode="&quot;$&quot;#,##0&quot;M&quot;"/>
    <numFmt numFmtId="169" formatCode="&quot;$&quot;#,##0.0&quot;M&quot;"/>
    <numFmt numFmtId="170" formatCode="#,##0&quot;kW&quot;"/>
    <numFmt numFmtId="171" formatCode="#,##0&quot;m&quot;"/>
    <numFmt numFmtId="172" formatCode="#,##0.0&quot;m&quot;"/>
    <numFmt numFmtId="173" formatCode="#,##0.0&quot;kW&quot;"/>
    <numFmt numFmtId="174" formatCode="#,##0\W"/>
    <numFmt numFmtId="175" formatCode="#,##0.0\W"/>
    <numFmt numFmtId="176" formatCode="#,##0.0000&quot;A&quot;"/>
    <numFmt numFmtId="177" formatCode="&quot;$&quot;#,##0&quot;k/m&quot;"/>
    <numFmt numFmtId="178" formatCode="#,##0.0&quot;MW&quot;"/>
    <numFmt numFmtId="179" formatCode="&quot;$&quot;#,##0&quot;M/kW&quot;"/>
    <numFmt numFmtId="180" formatCode="&quot;$&quot;#,##0.00&quot;/kW-Hr&quot;"/>
    <numFmt numFmtId="181" formatCode="#,##0.0&quot; $/W&quot;"/>
  </numFmts>
  <fonts count="17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vertAlign val="superscript"/>
      <sz val="10"/>
      <name val="Arial"/>
      <family val="2"/>
    </font>
    <font>
      <sz val="11"/>
      <color rgb="FF3F3F7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6" fillId="8" borderId="31" applyNumberFormat="0" applyAlignment="0" applyProtection="0"/>
  </cellStyleXfs>
  <cellXfs count="254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1" fontId="0" fillId="0" borderId="0" xfId="0" applyNumberFormat="1"/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164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/>
    <xf numFmtId="1" fontId="0" fillId="0" borderId="0" xfId="0" applyNumberFormat="1" applyAlignment="1">
      <alignment horizontal="right"/>
    </xf>
    <xf numFmtId="0" fontId="3" fillId="0" borderId="0" xfId="0" applyFont="1"/>
    <xf numFmtId="3" fontId="0" fillId="0" borderId="0" xfId="0" applyNumberFormat="1" applyAlignment="1">
      <alignment horizontal="right"/>
    </xf>
    <xf numFmtId="0" fontId="0" fillId="0" borderId="0" xfId="0" applyFill="1"/>
    <xf numFmtId="1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center"/>
    </xf>
    <xf numFmtId="0" fontId="0" fillId="3" borderId="0" xfId="0" applyFill="1"/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1" fontId="3" fillId="0" borderId="0" xfId="0" applyNumberFormat="1" applyFont="1" applyFill="1" applyAlignment="1">
      <alignment horizontal="right"/>
    </xf>
    <xf numFmtId="11" fontId="0" fillId="5" borderId="0" xfId="0" applyNumberFormat="1" applyFill="1"/>
    <xf numFmtId="164" fontId="0" fillId="5" borderId="0" xfId="0" applyNumberFormat="1" applyFill="1"/>
    <xf numFmtId="11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/>
    <xf numFmtId="0" fontId="4" fillId="0" borderId="0" xfId="0" applyFont="1" applyBorder="1"/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4" fillId="0" borderId="2" xfId="0" applyFont="1" applyBorder="1"/>
    <xf numFmtId="0" fontId="0" fillId="0" borderId="5" xfId="0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0" fillId="0" borderId="6" xfId="0" applyBorder="1" applyAlignment="1">
      <alignment horizontal="center"/>
    </xf>
    <xf numFmtId="0" fontId="4" fillId="0" borderId="7" xfId="0" applyFont="1" applyBorder="1"/>
    <xf numFmtId="0" fontId="0" fillId="0" borderId="8" xfId="0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5" borderId="0" xfId="0" applyFill="1"/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/>
    </xf>
    <xf numFmtId="1" fontId="11" fillId="6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center"/>
    </xf>
    <xf numFmtId="2" fontId="11" fillId="6" borderId="10" xfId="0" applyNumberFormat="1" applyFont="1" applyFill="1" applyBorder="1" applyAlignment="1">
      <alignment horizontal="center"/>
    </xf>
    <xf numFmtId="2" fontId="11" fillId="3" borderId="17" xfId="0" applyNumberFormat="1" applyFont="1" applyFill="1" applyBorder="1" applyAlignment="1">
      <alignment horizontal="center"/>
    </xf>
    <xf numFmtId="4" fontId="11" fillId="6" borderId="11" xfId="0" applyNumberFormat="1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2" fontId="0" fillId="6" borderId="8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11" fillId="6" borderId="20" xfId="0" applyNumberFormat="1" applyFont="1" applyFill="1" applyBorder="1" applyAlignment="1">
      <alignment horizontal="center"/>
    </xf>
    <xf numFmtId="2" fontId="11" fillId="6" borderId="21" xfId="0" applyNumberFormat="1" applyFont="1" applyFill="1" applyBorder="1" applyAlignment="1">
      <alignment horizontal="center"/>
    </xf>
    <xf numFmtId="4" fontId="11" fillId="6" borderId="22" xfId="0" applyNumberFormat="1" applyFont="1" applyFill="1" applyBorder="1" applyAlignment="1">
      <alignment horizontal="center"/>
    </xf>
    <xf numFmtId="2" fontId="0" fillId="6" borderId="2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6" borderId="11" xfId="0" applyNumberFormat="1" applyFont="1" applyFill="1" applyBorder="1" applyAlignment="1">
      <alignment horizontal="center"/>
    </xf>
    <xf numFmtId="2" fontId="11" fillId="6" borderId="23" xfId="0" applyNumberFormat="1" applyFont="1" applyFill="1" applyBorder="1" applyAlignment="1">
      <alignment horizontal="center"/>
    </xf>
    <xf numFmtId="4" fontId="11" fillId="0" borderId="24" xfId="0" applyNumberFormat="1" applyFon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6" borderId="9" xfId="0" applyNumberFormat="1" applyFill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2" fontId="0" fillId="6" borderId="21" xfId="0" applyNumberFormat="1" applyFill="1" applyBorder="1" applyAlignment="1">
      <alignment horizontal="center"/>
    </xf>
    <xf numFmtId="2" fontId="11" fillId="6" borderId="22" xfId="0" applyNumberFormat="1" applyFont="1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6" borderId="27" xfId="0" applyNumberFormat="1" applyFill="1" applyBorder="1" applyAlignment="1">
      <alignment horizontal="center"/>
    </xf>
    <xf numFmtId="2" fontId="0" fillId="6" borderId="22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5" borderId="17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1" fontId="2" fillId="0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2" fontId="2" fillId="0" borderId="18" xfId="0" applyNumberFormat="1" applyFont="1" applyFill="1" applyBorder="1" applyAlignment="1">
      <alignment horizontal="center"/>
    </xf>
    <xf numFmtId="0" fontId="2" fillId="0" borderId="3" xfId="0" applyFont="1" applyBorder="1"/>
    <xf numFmtId="2" fontId="2" fillId="3" borderId="17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4" xfId="0" applyFont="1" applyBorder="1"/>
    <xf numFmtId="4" fontId="2" fillId="0" borderId="19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center"/>
    </xf>
    <xf numFmtId="0" fontId="2" fillId="0" borderId="7" xfId="0" applyFont="1" applyBorder="1"/>
    <xf numFmtId="1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9" borderId="0" xfId="0" applyFill="1"/>
    <xf numFmtId="0" fontId="0" fillId="0" borderId="0" xfId="0" applyFill="1" applyAlignment="1">
      <alignment horizontal="center"/>
    </xf>
    <xf numFmtId="0" fontId="2" fillId="10" borderId="0" xfId="0" applyFont="1" applyFill="1"/>
    <xf numFmtId="0" fontId="2" fillId="11" borderId="0" xfId="0" applyFont="1" applyFill="1"/>
    <xf numFmtId="0" fontId="2" fillId="12" borderId="0" xfId="0" applyFont="1" applyFill="1"/>
    <xf numFmtId="1" fontId="0" fillId="12" borderId="0" xfId="0" applyNumberFormat="1" applyFill="1" applyAlignment="1">
      <alignment horizontal="center"/>
    </xf>
    <xf numFmtId="0" fontId="2" fillId="0" borderId="0" xfId="0" applyFont="1" applyAlignment="1">
      <alignment wrapText="1"/>
    </xf>
    <xf numFmtId="11" fontId="0" fillId="4" borderId="0" xfId="0" applyNumberFormat="1" applyFill="1" applyAlignment="1">
      <alignment horizontal="center" wrapText="1"/>
    </xf>
    <xf numFmtId="11" fontId="16" fillId="0" borderId="31" xfId="1" applyNumberFormat="1" applyFill="1" applyAlignment="1">
      <alignment horizontal="right" wrapText="1"/>
    </xf>
    <xf numFmtId="2" fontId="0" fillId="0" borderId="0" xfId="0" applyNumberFormat="1" applyAlignment="1">
      <alignment wrapText="1"/>
    </xf>
    <xf numFmtId="11" fontId="0" fillId="13" borderId="0" xfId="0" applyNumberFormat="1" applyFill="1" applyAlignment="1">
      <alignment horizontal="center" wrapText="1"/>
    </xf>
    <xf numFmtId="0" fontId="0" fillId="13" borderId="0" xfId="0" applyFill="1" applyAlignment="1">
      <alignment horizontal="center" wrapText="1"/>
    </xf>
    <xf numFmtId="0" fontId="0" fillId="13" borderId="0" xfId="0" applyFill="1" applyAlignment="1">
      <alignment wrapText="1"/>
    </xf>
    <xf numFmtId="165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68" fontId="0" fillId="9" borderId="0" xfId="0" applyNumberFormat="1" applyFill="1" applyAlignment="1">
      <alignment horizontal="center"/>
    </xf>
    <xf numFmtId="168" fontId="0" fillId="3" borderId="0" xfId="0" applyNumberFormat="1" applyFill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2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1" fontId="0" fillId="0" borderId="0" xfId="0" applyNumberFormat="1" applyFill="1" applyAlignment="1">
      <alignment horizontal="right"/>
    </xf>
    <xf numFmtId="11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2" fontId="0" fillId="0" borderId="0" xfId="0" applyNumberFormat="1" applyFill="1"/>
    <xf numFmtId="11" fontId="2" fillId="0" borderId="0" xfId="0" applyNumberFormat="1" applyFont="1" applyFill="1" applyAlignment="1">
      <alignment horizontal="right"/>
    </xf>
    <xf numFmtId="0" fontId="0" fillId="13" borderId="0" xfId="0" applyFill="1" applyAlignment="1">
      <alignment horizontal="right" wrapText="1"/>
    </xf>
    <xf numFmtId="3" fontId="0" fillId="13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2" fontId="0" fillId="0" borderId="0" xfId="0" applyNumberFormat="1" applyFill="1" applyAlignment="1">
      <alignment horizontal="center"/>
    </xf>
    <xf numFmtId="173" fontId="0" fillId="10" borderId="0" xfId="0" applyNumberFormat="1" applyFill="1" applyAlignment="1">
      <alignment horizontal="center"/>
    </xf>
    <xf numFmtId="173" fontId="0" fillId="11" borderId="0" xfId="0" applyNumberFormat="1" applyFill="1" applyAlignment="1">
      <alignment horizontal="center"/>
    </xf>
    <xf numFmtId="174" fontId="0" fillId="0" borderId="0" xfId="0" applyNumberFormat="1" applyFill="1" applyAlignment="1">
      <alignment horizontal="center"/>
    </xf>
    <xf numFmtId="175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 horizontal="center"/>
    </xf>
    <xf numFmtId="167" fontId="0" fillId="13" borderId="0" xfId="0" applyNumberFormat="1" applyFill="1" applyAlignment="1">
      <alignment horizontal="center"/>
    </xf>
    <xf numFmtId="0" fontId="0" fillId="13" borderId="0" xfId="0" applyFill="1" applyAlignment="1">
      <alignment horizontal="center"/>
    </xf>
    <xf numFmtId="0" fontId="3" fillId="0" borderId="0" xfId="0" applyFont="1" applyAlignment="1">
      <alignment horizontal="center" wrapText="1"/>
    </xf>
    <xf numFmtId="171" fontId="0" fillId="13" borderId="0" xfId="0" applyNumberFormat="1" applyFill="1" applyAlignment="1">
      <alignment horizontal="center"/>
    </xf>
    <xf numFmtId="177" fontId="0" fillId="13" borderId="0" xfId="0" applyNumberFormat="1" applyFill="1" applyAlignment="1">
      <alignment horizontal="center"/>
    </xf>
    <xf numFmtId="177" fontId="2" fillId="13" borderId="0" xfId="0" applyNumberFormat="1" applyFont="1" applyFill="1" applyAlignment="1">
      <alignment horizontal="center"/>
    </xf>
    <xf numFmtId="180" fontId="0" fillId="13" borderId="0" xfId="0" applyNumberFormat="1" applyFill="1" applyAlignment="1">
      <alignment horizontal="center"/>
    </xf>
    <xf numFmtId="1" fontId="0" fillId="0" borderId="0" xfId="0" applyNumberFormat="1" applyAlignment="1">
      <alignment horizontal="left"/>
    </xf>
    <xf numFmtId="179" fontId="2" fillId="13" borderId="0" xfId="0" applyNumberFormat="1" applyFont="1" applyFill="1" applyAlignment="1">
      <alignment horizontal="center"/>
    </xf>
    <xf numFmtId="181" fontId="0" fillId="0" borderId="0" xfId="0" applyNumberFormat="1" applyAlignment="1">
      <alignment horizontal="center"/>
    </xf>
    <xf numFmtId="181" fontId="0" fillId="13" borderId="0" xfId="0" applyNumberFormat="1" applyFill="1" applyAlignment="1">
      <alignment horizontal="center"/>
    </xf>
    <xf numFmtId="169" fontId="0" fillId="13" borderId="0" xfId="0" applyNumberFormat="1" applyFill="1" applyAlignment="1">
      <alignment horizontal="center"/>
    </xf>
    <xf numFmtId="169" fontId="2" fillId="13" borderId="0" xfId="0" applyNumberFormat="1" applyFont="1" applyFill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theme" Target="theme/theme1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9.xml"/><Relationship Id="rId20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8.xml"/><Relationship Id="rId10" Type="http://schemas.openxmlformats.org/officeDocument/2006/relationships/chartsheet" Target="chartsheets/sheet6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4.xml"/><Relationship Id="rId14" Type="http://schemas.openxmlformats.org/officeDocument/2006/relationships/chartsheet" Target="chartsheets/sheet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9549284776577887E-2"/>
          <c:y val="2.3266885042261789E-2"/>
          <c:w val="0.85622827929410383"/>
          <c:h val="0.87505117404521771"/>
        </c:manualLayout>
      </c:layout>
      <c:scatterChart>
        <c:scatterStyle val="smoothMarker"/>
        <c:ser>
          <c:idx val="2"/>
          <c:order val="0"/>
          <c:tx>
            <c:v>0Hz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5Hz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v>10Hz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15Hz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20Hz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25Hz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208399744"/>
        <c:axId val="208418304"/>
      </c:scatterChart>
      <c:valAx>
        <c:axId val="208399744"/>
        <c:scaling>
          <c:logBase val="10"/>
          <c:orientation val="minMax"/>
          <c:max val="200000000"/>
          <c:min val="10000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Qext</a:t>
                </a:r>
              </a:p>
            </c:rich>
          </c:tx>
        </c:title>
        <c:numFmt formatCode="0.0E+00" sourceLinked="0"/>
        <c:minorTickMark val="in"/>
        <c:tickLblPos val="nextTo"/>
        <c:crossAx val="208418304"/>
        <c:crosses val="autoZero"/>
        <c:crossBetween val="midCat"/>
      </c:valAx>
      <c:valAx>
        <c:axId val="208418304"/>
        <c:scaling>
          <c:orientation val="minMax"/>
          <c:max val="20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RF Power per Cavity (W)</a:t>
                </a:r>
              </a:p>
            </c:rich>
          </c:tx>
        </c:title>
        <c:numFmt formatCode="General" sourceLinked="1"/>
        <c:tickLblPos val="nextTo"/>
        <c:crossAx val="2083997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6450136559696655"/>
          <c:y val="4.0967948092810784E-2"/>
          <c:w val="7.9746436560632197E-2"/>
          <c:h val="0.28817955048025634"/>
        </c:manualLayout>
      </c:layout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</c:chart>
  <c:txPr>
    <a:bodyPr/>
    <a:lstStyle/>
    <a:p>
      <a:pPr>
        <a:defRPr sz="1400"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704021025283496"/>
          <c:y val="2.3266885042261789E-2"/>
          <c:w val="0.75129600368557592"/>
          <c:h val="0.87505117404521771"/>
        </c:manualLayout>
      </c:layout>
      <c:scatterChart>
        <c:scatterStyle val="smoothMarker"/>
        <c:ser>
          <c:idx val="2"/>
          <c:order val="0"/>
          <c:tx>
            <c:v>0Hz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5Hz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2"/>
          <c:tx>
            <c:v>10Hz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15Hz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20Hz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25Hz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208464128"/>
        <c:axId val="208818560"/>
      </c:scatterChart>
      <c:valAx>
        <c:axId val="208464128"/>
        <c:scaling>
          <c:logBase val="10"/>
          <c:orientation val="minMax"/>
          <c:max val="200000000"/>
          <c:min val="10000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Qext</a:t>
                </a:r>
              </a:p>
            </c:rich>
          </c:tx>
        </c:title>
        <c:numFmt formatCode="0.0E+00" sourceLinked="0"/>
        <c:minorTickMark val="in"/>
        <c:tickLblPos val="nextTo"/>
        <c:crossAx val="208818560"/>
        <c:crosses val="autoZero"/>
        <c:crossBetween val="midCat"/>
      </c:valAx>
      <c:valAx>
        <c:axId val="208818560"/>
        <c:scaling>
          <c:orientation val="minMax"/>
          <c:max val="20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RF Power per Cavity (W)</a:t>
                </a:r>
              </a:p>
            </c:rich>
          </c:tx>
        </c:title>
        <c:numFmt formatCode="General" sourceLinked="1"/>
        <c:tickLblPos val="nextTo"/>
        <c:crossAx val="208464128"/>
        <c:crosses val="autoZero"/>
        <c:crossBetween val="midCat"/>
      </c:valAx>
      <c:spPr>
        <a:ln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842993683368662"/>
          <c:y val="4.3063588154914331E-2"/>
          <c:w val="0.14933434869872178"/>
          <c:h val="0.34685747221915764"/>
        </c:manualLayout>
      </c:layout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</c:chart>
  <c:spPr>
    <a:ln>
      <a:noFill/>
    </a:ln>
  </c:spPr>
  <c:txPr>
    <a:bodyPr/>
    <a:lstStyle/>
    <a:p>
      <a:pPr>
        <a:defRPr sz="2400"/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8.4350721420643732E-2"/>
          <c:y val="4.2517006802721649E-2"/>
          <c:w val="0.86681465038846228"/>
          <c:h val="0.81802721088435371"/>
        </c:manualLayout>
      </c:layout>
      <c:scatterChart>
        <c:scatterStyle val="lineMarker"/>
        <c:ser>
          <c:idx val="0"/>
          <c:order val="0"/>
          <c:tx>
            <c:strRef>
              <c:f>Sheet2!$E$1</c:f>
              <c:strCache>
                <c:ptCount val="1"/>
                <c:pt idx="0">
                  <c:v>Total DL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exp"/>
          </c:trendline>
          <c:xVal>
            <c:numRef>
              <c:f>Sheet2!$A$2:$A$28</c:f>
              <c:numCache>
                <c:formatCode>0.00E+00</c:formatCode>
                <c:ptCount val="27"/>
                <c:pt idx="0">
                  <c:v>700000000</c:v>
                </c:pt>
                <c:pt idx="1">
                  <c:v>750000000</c:v>
                </c:pt>
                <c:pt idx="2">
                  <c:v>800000000</c:v>
                </c:pt>
                <c:pt idx="3">
                  <c:v>850000000</c:v>
                </c:pt>
                <c:pt idx="4">
                  <c:v>900000000</c:v>
                </c:pt>
                <c:pt idx="5">
                  <c:v>950000000</c:v>
                </c:pt>
                <c:pt idx="6">
                  <c:v>1000000000</c:v>
                </c:pt>
                <c:pt idx="7">
                  <c:v>1050000000</c:v>
                </c:pt>
                <c:pt idx="8">
                  <c:v>1100000000</c:v>
                </c:pt>
                <c:pt idx="9">
                  <c:v>1150000000</c:v>
                </c:pt>
                <c:pt idx="10">
                  <c:v>1200000000</c:v>
                </c:pt>
                <c:pt idx="11">
                  <c:v>1250000000</c:v>
                </c:pt>
                <c:pt idx="12">
                  <c:v>1300000000</c:v>
                </c:pt>
                <c:pt idx="13">
                  <c:v>1350000000</c:v>
                </c:pt>
                <c:pt idx="14">
                  <c:v>1400000000</c:v>
                </c:pt>
                <c:pt idx="15">
                  <c:v>1450000000</c:v>
                </c:pt>
                <c:pt idx="16">
                  <c:v>1500000000</c:v>
                </c:pt>
                <c:pt idx="17">
                  <c:v>1550000000</c:v>
                </c:pt>
                <c:pt idx="18">
                  <c:v>1600000000</c:v>
                </c:pt>
                <c:pt idx="19">
                  <c:v>1650000000</c:v>
                </c:pt>
                <c:pt idx="20">
                  <c:v>1700000000</c:v>
                </c:pt>
                <c:pt idx="21">
                  <c:v>1750000000</c:v>
                </c:pt>
                <c:pt idx="22">
                  <c:v>1800000000</c:v>
                </c:pt>
                <c:pt idx="23">
                  <c:v>1850000000</c:v>
                </c:pt>
                <c:pt idx="24">
                  <c:v>1900000000</c:v>
                </c:pt>
                <c:pt idx="25">
                  <c:v>1950000000</c:v>
                </c:pt>
                <c:pt idx="26">
                  <c:v>2000000000</c:v>
                </c:pt>
              </c:numCache>
            </c:numRef>
          </c:xVal>
          <c:yVal>
            <c:numRef>
              <c:f>Sheet2!$E$2:$E$28</c:f>
              <c:numCache>
                <c:formatCode>0.00E+00</c:formatCode>
                <c:ptCount val="27"/>
                <c:pt idx="0">
                  <c:v>0</c:v>
                </c:pt>
                <c:pt idx="1">
                  <c:v>0</c:v>
                </c:pt>
                <c:pt idx="12">
                  <c:v>0</c:v>
                </c:pt>
                <c:pt idx="16">
                  <c:v>0</c:v>
                </c:pt>
              </c:numCache>
            </c:numRef>
          </c:yVal>
        </c:ser>
        <c:axId val="211653760"/>
        <c:axId val="211655680"/>
      </c:scatterChart>
      <c:valAx>
        <c:axId val="211653760"/>
        <c:scaling>
          <c:orientation val="minMax"/>
          <c:max val="2100000000"/>
          <c:min val="500000000"/>
        </c:scaling>
        <c:axPos val="b"/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45071984758841876"/>
              <c:y val="0.93289695930865779"/>
            </c:manualLayout>
          </c:layout>
          <c:spPr>
            <a:noFill/>
            <a:ln w="25400">
              <a:noFill/>
            </a:ln>
          </c:spPr>
        </c:title>
        <c:numFmt formatCode="0.0E+0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55680"/>
        <c:crosses val="autoZero"/>
        <c:crossBetween val="midCat"/>
      </c:valAx>
      <c:valAx>
        <c:axId val="2116556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2K Dynamic Heat Load (kW)</a:t>
                </a:r>
              </a:p>
            </c:rich>
          </c:tx>
          <c:layout>
            <c:manualLayout>
              <c:xMode val="edge"/>
              <c:yMode val="edge"/>
              <c:x val="1.2181623800909459E-2"/>
              <c:y val="0.2765957826700233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537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44777662874870733"/>
          <c:y val="2.040816326530614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8.0661840744571597E-2"/>
          <c:y val="0.11564625850340172"/>
          <c:w val="0.73319544984488538"/>
          <c:h val="0.81462585034014334"/>
        </c:manualLayout>
      </c:layout>
      <c:scatterChart>
        <c:scatterStyle val="smoothMarker"/>
        <c:ser>
          <c:idx val="0"/>
          <c:order val="0"/>
          <c:tx>
            <c:strRef>
              <c:f>Sheet4!$AE$1</c:f>
              <c:strCache>
                <c:ptCount val="1"/>
                <c:pt idx="0">
                  <c:v>Total Cost (10yr)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Sheet4!$A$7:$A$17</c:f>
              <c:numCache>
                <c:formatCode>0.00E+00</c:formatCode>
                <c:ptCount val="11"/>
                <c:pt idx="0">
                  <c:v>20000000</c:v>
                </c:pt>
                <c:pt idx="1">
                  <c:v>19000000</c:v>
                </c:pt>
                <c:pt idx="2">
                  <c:v>18000000</c:v>
                </c:pt>
                <c:pt idx="3">
                  <c:v>17000000</c:v>
                </c:pt>
                <c:pt idx="4">
                  <c:v>16000000</c:v>
                </c:pt>
                <c:pt idx="5">
                  <c:v>15000000</c:v>
                </c:pt>
                <c:pt idx="6">
                  <c:v>14000000</c:v>
                </c:pt>
                <c:pt idx="7">
                  <c:v>13000000</c:v>
                </c:pt>
                <c:pt idx="8">
                  <c:v>12000000</c:v>
                </c:pt>
                <c:pt idx="9">
                  <c:v>11000000</c:v>
                </c:pt>
                <c:pt idx="10">
                  <c:v>10000000</c:v>
                </c:pt>
              </c:numCache>
            </c:numRef>
          </c:xVal>
          <c:yVal>
            <c:numRef>
              <c:f>Sheet4!$AE$7:$AE$17</c:f>
              <c:numCache>
                <c:formatCode>0.00E+00</c:formatCode>
                <c:ptCount val="11"/>
                <c:pt idx="0">
                  <c:v>135.58802622008449</c:v>
                </c:pt>
                <c:pt idx="1">
                  <c:v>134.42600088444473</c:v>
                </c:pt>
                <c:pt idx="2">
                  <c:v>133.92522508788664</c:v>
                </c:pt>
                <c:pt idx="3">
                  <c:v>132.94006016557205</c:v>
                </c:pt>
                <c:pt idx="4">
                  <c:v>132.50072471326988</c:v>
                </c:pt>
                <c:pt idx="5">
                  <c:v>132.51197147655932</c:v>
                </c:pt>
                <c:pt idx="6">
                  <c:v>133.73890932608077</c:v>
                </c:pt>
                <c:pt idx="7">
                  <c:v>135.18658005139147</c:v>
                </c:pt>
                <c:pt idx="8">
                  <c:v>137.57893109855306</c:v>
                </c:pt>
                <c:pt idx="9">
                  <c:v>141.49100717611637</c:v>
                </c:pt>
                <c:pt idx="10">
                  <c:v>146.71906424596222</c:v>
                </c:pt>
              </c:numCache>
            </c:numRef>
          </c:yVal>
          <c:smooth val="1"/>
        </c:ser>
        <c:axId val="211675776"/>
        <c:axId val="211739392"/>
      </c:scatterChart>
      <c:valAx>
        <c:axId val="211675776"/>
        <c:scaling>
          <c:orientation val="minMax"/>
        </c:scaling>
        <c:axPos val="b"/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739392"/>
        <c:crosses val="autoZero"/>
        <c:crossBetween val="midCat"/>
      </c:valAx>
      <c:valAx>
        <c:axId val="211739392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6757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6256463288525"/>
          <c:y val="0.50510204081632148"/>
          <c:w val="0.13960703205791195"/>
          <c:h val="3.741496598639482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1003102378490727E-2"/>
          <c:y val="4.4217687074830446E-2"/>
          <c:w val="0.8945191313340225"/>
          <c:h val="0.82993197278911934"/>
        </c:manualLayout>
      </c:layout>
      <c:scatterChart>
        <c:scatterStyle val="smoothMarker"/>
        <c:ser>
          <c:idx val="0"/>
          <c:order val="0"/>
          <c:tx>
            <c:strRef>
              <c:f>Sheet4!$Q$1</c:f>
              <c:strCache>
                <c:ptCount val="1"/>
                <c:pt idx="0">
                  <c:v>RF cost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Sheet4!$B$2:$B$22</c:f>
              <c:numCache>
                <c:formatCode>0.0</c:formatCode>
                <c:ptCount val="21"/>
                <c:pt idx="0">
                  <c:v>25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16</c:v>
                </c:pt>
                <c:pt idx="10">
                  <c:v>15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</c:numCache>
            </c:numRef>
          </c:xVal>
          <c:yVal>
            <c:numRef>
              <c:f>Sheet4!$Q$2:$Q$22</c:f>
              <c:numCache>
                <c:formatCode>0.00E+00</c:formatCode>
                <c:ptCount val="21"/>
                <c:pt idx="0">
                  <c:v>6.3581599999999998</c:v>
                </c:pt>
                <c:pt idx="1">
                  <c:v>6.6448499999999999</c:v>
                </c:pt>
                <c:pt idx="2">
                  <c:v>6.9316199999999997</c:v>
                </c:pt>
                <c:pt idx="3">
                  <c:v>7.2184699999999999</c:v>
                </c:pt>
                <c:pt idx="4">
                  <c:v>7.5768800000000001</c:v>
                </c:pt>
                <c:pt idx="5">
                  <c:v>7.9353899999999999</c:v>
                </c:pt>
                <c:pt idx="6">
                  <c:v>7.7114700000000003</c:v>
                </c:pt>
                <c:pt idx="7">
                  <c:v>7.5106799999999998</c:v>
                </c:pt>
                <c:pt idx="8">
                  <c:v>7.2652599999999996</c:v>
                </c:pt>
                <c:pt idx="9">
                  <c:v>7.0306199999999999</c:v>
                </c:pt>
                <c:pt idx="10">
                  <c:v>6.7991200000000003</c:v>
                </c:pt>
                <c:pt idx="11">
                  <c:v>6.6032700000000002</c:v>
                </c:pt>
                <c:pt idx="12">
                  <c:v>6.3868499999999999</c:v>
                </c:pt>
                <c:pt idx="13">
                  <c:v>6.1790000000000003</c:v>
                </c:pt>
                <c:pt idx="14">
                  <c:v>5.9973799999999997</c:v>
                </c:pt>
                <c:pt idx="15">
                  <c:v>5.8186200000000001</c:v>
                </c:pt>
                <c:pt idx="16">
                  <c:v>6.4763400000000004</c:v>
                </c:pt>
                <c:pt idx="17">
                  <c:v>7.2657100000000003</c:v>
                </c:pt>
                <c:pt idx="18">
                  <c:v>8.3180800000000001</c:v>
                </c:pt>
                <c:pt idx="19">
                  <c:v>9.7125000000000004</c:v>
                </c:pt>
                <c:pt idx="20">
                  <c:v>11.633179999999999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Sheet4!$U$1</c:f>
              <c:strCache>
                <c:ptCount val="1"/>
                <c:pt idx="0">
                  <c:v>Cryo Cost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Sheet4!$B$2:$B$22</c:f>
              <c:numCache>
                <c:formatCode>0.0</c:formatCode>
                <c:ptCount val="21"/>
                <c:pt idx="0">
                  <c:v>25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16</c:v>
                </c:pt>
                <c:pt idx="10">
                  <c:v>15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</c:numCache>
            </c:numRef>
          </c:xVal>
          <c:yVal>
            <c:numRef>
              <c:f>Sheet4!$U$2:$U$22</c:f>
              <c:numCache>
                <c:formatCode>0.00E+00</c:formatCode>
                <c:ptCount val="21"/>
                <c:pt idx="0">
                  <c:v>75.559611868290816</c:v>
                </c:pt>
                <c:pt idx="1">
                  <c:v>73.155057901089464</c:v>
                </c:pt>
                <c:pt idx="2">
                  <c:v>70.498474675013156</c:v>
                </c:pt>
                <c:pt idx="3">
                  <c:v>67.620411191137578</c:v>
                </c:pt>
                <c:pt idx="4">
                  <c:v>65.166191845305548</c:v>
                </c:pt>
                <c:pt idx="5">
                  <c:v>62.447214490150337</c:v>
                </c:pt>
                <c:pt idx="6">
                  <c:v>60.014610768197734</c:v>
                </c:pt>
                <c:pt idx="7">
                  <c:v>57.765277800817103</c:v>
                </c:pt>
                <c:pt idx="8">
                  <c:v>55.190088821961737</c:v>
                </c:pt>
                <c:pt idx="9">
                  <c:v>52.721798094988948</c:v>
                </c:pt>
                <c:pt idx="10">
                  <c:v>50.295488992612739</c:v>
                </c:pt>
                <c:pt idx="11">
                  <c:v>48.16444039687039</c:v>
                </c:pt>
                <c:pt idx="12">
                  <c:v>45.922628420345823</c:v>
                </c:pt>
                <c:pt idx="13">
                  <c:v>43.795328694090195</c:v>
                </c:pt>
                <c:pt idx="14">
                  <c:v>41.90598684556879</c:v>
                </c:pt>
                <c:pt idx="15">
                  <c:v>40.120950995075169</c:v>
                </c:pt>
                <c:pt idx="16">
                  <c:v>38.665473521777869</c:v>
                </c:pt>
                <c:pt idx="17">
                  <c:v>37.367716294625779</c:v>
                </c:pt>
                <c:pt idx="18">
                  <c:v>36.711255571238851</c:v>
                </c:pt>
                <c:pt idx="19">
                  <c:v>36.726570597045097</c:v>
                </c:pt>
                <c:pt idx="20">
                  <c:v>37.769903621417001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Sheet4!$Z$1</c:f>
              <c:strCache>
                <c:ptCount val="1"/>
                <c:pt idx="0">
                  <c:v>Module Cost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Sheet4!$B$2:$B$22</c:f>
              <c:numCache>
                <c:formatCode>0.0</c:formatCode>
                <c:ptCount val="21"/>
                <c:pt idx="0">
                  <c:v>25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16</c:v>
                </c:pt>
                <c:pt idx="10">
                  <c:v>15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</c:numCache>
            </c:numRef>
          </c:xVal>
          <c:yVal>
            <c:numRef>
              <c:f>Sheet4!$Z$2:$Z$22</c:f>
              <c:numCache>
                <c:formatCode>0.00E+00</c:formatCode>
                <c:ptCount val="21"/>
                <c:pt idx="0">
                  <c:v>21.137499999999999</c:v>
                </c:pt>
                <c:pt idx="1">
                  <c:v>22.087499999999999</c:v>
                </c:pt>
                <c:pt idx="2">
                  <c:v>23.037499999999998</c:v>
                </c:pt>
                <c:pt idx="3">
                  <c:v>23.987499999999997</c:v>
                </c:pt>
                <c:pt idx="4">
                  <c:v>25.174999999999997</c:v>
                </c:pt>
                <c:pt idx="5">
                  <c:v>26.362499999999997</c:v>
                </c:pt>
                <c:pt idx="6">
                  <c:v>27.787499999999998</c:v>
                </c:pt>
                <c:pt idx="7">
                  <c:v>29.45</c:v>
                </c:pt>
                <c:pt idx="8">
                  <c:v>31.112499999999997</c:v>
                </c:pt>
                <c:pt idx="9">
                  <c:v>33.012499999999996</c:v>
                </c:pt>
                <c:pt idx="10">
                  <c:v>35.15</c:v>
                </c:pt>
                <c:pt idx="11">
                  <c:v>37.762499999999996</c:v>
                </c:pt>
                <c:pt idx="12">
                  <c:v>40.612499999999997</c:v>
                </c:pt>
                <c:pt idx="13">
                  <c:v>43.9375</c:v>
                </c:pt>
                <c:pt idx="14">
                  <c:v>47.974999999999994</c:v>
                </c:pt>
                <c:pt idx="15">
                  <c:v>52.724999999999994</c:v>
                </c:pt>
                <c:pt idx="16">
                  <c:v>58.662499999999994</c:v>
                </c:pt>
                <c:pt idx="17">
                  <c:v>65.787499999999994</c:v>
                </c:pt>
                <c:pt idx="18">
                  <c:v>75.287499999999994</c:v>
                </c:pt>
                <c:pt idx="19">
                  <c:v>87.875</c:v>
                </c:pt>
                <c:pt idx="20">
                  <c:v>105.21249999999999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Sheet4!$X$1</c:f>
              <c:strCache>
                <c:ptCount val="1"/>
                <c:pt idx="0">
                  <c:v>Tunnel and Gallery Cost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Sheet4!$B$2:$B$22</c:f>
              <c:numCache>
                <c:formatCode>0.0</c:formatCode>
                <c:ptCount val="21"/>
                <c:pt idx="0">
                  <c:v>25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16</c:v>
                </c:pt>
                <c:pt idx="10">
                  <c:v>15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</c:numCache>
            </c:numRef>
          </c:xVal>
          <c:yVal>
            <c:numRef>
              <c:f>Sheet4!$X$2:$X$22</c:f>
              <c:numCache>
                <c:formatCode>0.00E+00</c:formatCode>
                <c:ptCount val="21"/>
                <c:pt idx="0">
                  <c:v>13.642632000000001</c:v>
                </c:pt>
                <c:pt idx="1">
                  <c:v>14.255784000000002</c:v>
                </c:pt>
                <c:pt idx="2">
                  <c:v>14.868936</c:v>
                </c:pt>
                <c:pt idx="3">
                  <c:v>15.482087999999999</c:v>
                </c:pt>
                <c:pt idx="4">
                  <c:v>16.248528</c:v>
                </c:pt>
                <c:pt idx="5">
                  <c:v>17.014968</c:v>
                </c:pt>
                <c:pt idx="6">
                  <c:v>17.934695999999999</c:v>
                </c:pt>
                <c:pt idx="7">
                  <c:v>19.007712000000005</c:v>
                </c:pt>
                <c:pt idx="8">
                  <c:v>20.080728000000001</c:v>
                </c:pt>
                <c:pt idx="9">
                  <c:v>21.307032</c:v>
                </c:pt>
                <c:pt idx="10">
                  <c:v>22.686623999999995</c:v>
                </c:pt>
                <c:pt idx="11">
                  <c:v>24.372792</c:v>
                </c:pt>
                <c:pt idx="12">
                  <c:v>26.212248000000002</c:v>
                </c:pt>
                <c:pt idx="13">
                  <c:v>28.358280000000001</c:v>
                </c:pt>
                <c:pt idx="14">
                  <c:v>30.964175999999998</c:v>
                </c:pt>
                <c:pt idx="15">
                  <c:v>34.029935999999999</c:v>
                </c:pt>
                <c:pt idx="16">
                  <c:v>37.862136</c:v>
                </c:pt>
                <c:pt idx="17">
                  <c:v>42.460776000000003</c:v>
                </c:pt>
                <c:pt idx="18">
                  <c:v>48.59229599999999</c:v>
                </c:pt>
                <c:pt idx="19">
                  <c:v>56.716560000000001</c:v>
                </c:pt>
                <c:pt idx="20">
                  <c:v>67.906583999999995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Sheet4!$AB$1</c:f>
              <c:strCache>
                <c:ptCount val="1"/>
                <c:pt idx="0">
                  <c:v>10y Op Cost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Sheet4!$B$2:$B$22</c:f>
              <c:numCache>
                <c:formatCode>0.0</c:formatCode>
                <c:ptCount val="21"/>
                <c:pt idx="0">
                  <c:v>25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16</c:v>
                </c:pt>
                <c:pt idx="10">
                  <c:v>15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</c:numCache>
            </c:numRef>
          </c:xVal>
          <c:yVal>
            <c:numRef>
              <c:f>Sheet4!$AB$2:$AB$22</c:f>
              <c:numCache>
                <c:formatCode>0.00E+00</c:formatCode>
                <c:ptCount val="21"/>
                <c:pt idx="0">
                  <c:v>26.408677991479543</c:v>
                </c:pt>
                <c:pt idx="1">
                  <c:v>25.568661839996704</c:v>
                </c:pt>
                <c:pt idx="2">
                  <c:v>24.640576648804601</c:v>
                </c:pt>
                <c:pt idx="3">
                  <c:v>23.635097460839116</c:v>
                </c:pt>
                <c:pt idx="4">
                  <c:v>22.777784074455578</c:v>
                </c:pt>
                <c:pt idx="5">
                  <c:v>21.827953729934144</c:v>
                </c:pt>
                <c:pt idx="6">
                  <c:v>20.977724116247018</c:v>
                </c:pt>
                <c:pt idx="7">
                  <c:v>20.191555287069534</c:v>
                </c:pt>
                <c:pt idx="8">
                  <c:v>19.291483343610309</c:v>
                </c:pt>
                <c:pt idx="9">
                  <c:v>18.428774618280933</c:v>
                </c:pt>
                <c:pt idx="10">
                  <c:v>17.580738483946597</c:v>
                </c:pt>
                <c:pt idx="11">
                  <c:v>16.835906929210388</c:v>
                </c:pt>
                <c:pt idx="12">
                  <c:v>16.052353631045648</c:v>
                </c:pt>
                <c:pt idx="13">
                  <c:v>15.308822404462877</c:v>
                </c:pt>
                <c:pt idx="14">
                  <c:v>14.648464330547561</c:v>
                </c:pt>
                <c:pt idx="15">
                  <c:v>14.024557250887064</c:v>
                </c:pt>
                <c:pt idx="16">
                  <c:v>13.516485588026059</c:v>
                </c:pt>
                <c:pt idx="17">
                  <c:v>13.063633850538034</c:v>
                </c:pt>
                <c:pt idx="18">
                  <c:v>12.835088846525704</c:v>
                </c:pt>
                <c:pt idx="19">
                  <c:v>12.84156498943144</c:v>
                </c:pt>
                <c:pt idx="20">
                  <c:v>13.207696117819959</c:v>
                </c:pt>
              </c:numCache>
            </c:numRef>
          </c:yVal>
          <c:smooth val="1"/>
        </c:ser>
        <c:axId val="212200064"/>
        <c:axId val="213791488"/>
      </c:scatterChart>
      <c:scatterChart>
        <c:scatterStyle val="lineMarker"/>
        <c:ser>
          <c:idx val="4"/>
          <c:order val="5"/>
          <c:tx>
            <c:v>XFEL Total Cost (10yr)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Sheet4!$B$2:$B$22</c:f>
              <c:numCache>
                <c:formatCode>0.0</c:formatCode>
                <c:ptCount val="21"/>
                <c:pt idx="0">
                  <c:v>25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16</c:v>
                </c:pt>
                <c:pt idx="10">
                  <c:v>15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</c:numCache>
            </c:numRef>
          </c:xVal>
          <c:yVal>
            <c:numRef>
              <c:f>Sheet4!$AE$2:$AE$22</c:f>
              <c:numCache>
                <c:formatCode>0.00E+00</c:formatCode>
                <c:ptCount val="21"/>
                <c:pt idx="0">
                  <c:v>143.10658185977036</c:v>
                </c:pt>
                <c:pt idx="1">
                  <c:v>141.71185374108617</c:v>
                </c:pt>
                <c:pt idx="2">
                  <c:v>139.97710732381773</c:v>
                </c:pt>
                <c:pt idx="3">
                  <c:v>137.94356665197668</c:v>
                </c:pt>
                <c:pt idx="4">
                  <c:v>136.94438391976112</c:v>
                </c:pt>
                <c:pt idx="5">
                  <c:v>135.58802622008449</c:v>
                </c:pt>
                <c:pt idx="6">
                  <c:v>134.42600088444473</c:v>
                </c:pt>
                <c:pt idx="7">
                  <c:v>133.92522508788664</c:v>
                </c:pt>
                <c:pt idx="8">
                  <c:v>132.94006016557205</c:v>
                </c:pt>
                <c:pt idx="9">
                  <c:v>132.50072471326988</c:v>
                </c:pt>
                <c:pt idx="10">
                  <c:v>132.51197147655932</c:v>
                </c:pt>
                <c:pt idx="11">
                  <c:v>133.73890932608077</c:v>
                </c:pt>
                <c:pt idx="12">
                  <c:v>135.18658005139147</c:v>
                </c:pt>
                <c:pt idx="13">
                  <c:v>137.57893109855306</c:v>
                </c:pt>
                <c:pt idx="14">
                  <c:v>141.49100717611637</c:v>
                </c:pt>
                <c:pt idx="15">
                  <c:v>146.71906424596222</c:v>
                </c:pt>
                <c:pt idx="16">
                  <c:v>155.18293510980391</c:v>
                </c:pt>
                <c:pt idx="17">
                  <c:v>165.94533614516382</c:v>
                </c:pt>
                <c:pt idx="18">
                  <c:v>181.74422041776455</c:v>
                </c:pt>
                <c:pt idx="19">
                  <c:v>203.87219558647655</c:v>
                </c:pt>
                <c:pt idx="20">
                  <c:v>235.72986373923692</c:v>
                </c:pt>
              </c:numCache>
            </c:numRef>
          </c:yVal>
          <c:smooth val="1"/>
        </c:ser>
        <c:axId val="213793408"/>
        <c:axId val="213803392"/>
      </c:scatterChart>
      <c:valAx>
        <c:axId val="212200064"/>
        <c:scaling>
          <c:orientation val="minMax"/>
          <c:max val="25"/>
          <c:min val="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Gradient (MV/m)</a:t>
                </a:r>
              </a:p>
            </c:rich>
          </c:tx>
          <c:layout>
            <c:manualLayout>
              <c:xMode val="edge"/>
              <c:yMode val="edge"/>
              <c:x val="0.46328852119958847"/>
              <c:y val="0.94557823129251761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791488"/>
        <c:crosses val="autoZero"/>
        <c:crossBetween val="midCat"/>
        <c:majorUnit val="2"/>
        <c:minorUnit val="1"/>
      </c:valAx>
      <c:valAx>
        <c:axId val="213791488"/>
        <c:scaling>
          <c:orientation val="minMax"/>
          <c:max val="1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Relative Cost (Arbitrary Units)</a:t>
                </a:r>
              </a:p>
            </c:rich>
          </c:tx>
          <c:layout>
            <c:manualLayout>
              <c:xMode val="edge"/>
              <c:yMode val="edge"/>
              <c:x val="0"/>
              <c:y val="0.2448979591836734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200064"/>
        <c:crosses val="autoZero"/>
        <c:crossBetween val="midCat"/>
      </c:valAx>
      <c:valAx>
        <c:axId val="213793408"/>
        <c:scaling>
          <c:orientation val="minMax"/>
        </c:scaling>
        <c:delete val="1"/>
        <c:axPos val="b"/>
        <c:numFmt formatCode="0.0" sourceLinked="1"/>
        <c:tickLblPos val="none"/>
        <c:crossAx val="213803392"/>
        <c:crosses val="autoZero"/>
        <c:crossBetween val="midCat"/>
      </c:valAx>
      <c:valAx>
        <c:axId val="213803392"/>
        <c:scaling>
          <c:orientation val="minMax"/>
          <c:max val="200"/>
          <c:min val="0"/>
        </c:scaling>
        <c:axPos val="r"/>
        <c:numFmt formatCode="0.00E+00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13793408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292657704239919"/>
          <c:y val="2.2108843537415011E-2"/>
          <c:w val="0.27300930713547217"/>
          <c:h val="0.25340136054421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hPercent val="62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0672182006204762E-2"/>
          <c:y val="3.4013605442177112E-3"/>
          <c:w val="0.92761116856256454"/>
          <c:h val="0.89965986394558328"/>
        </c:manualLayout>
      </c:layout>
      <c:bar3DChart>
        <c:barDir val="col"/>
        <c:grouping val="stacked"/>
        <c:ser>
          <c:idx val="0"/>
          <c:order val="0"/>
          <c:tx>
            <c:strRef>
              <c:f>Summary!$A$19</c:f>
              <c:strCache>
                <c:ptCount val="1"/>
                <c:pt idx="0">
                  <c:v>Relative RF Power Cost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Summary!$B$1:$I$1</c:f>
              <c:strCache>
                <c:ptCount val="3"/>
                <c:pt idx="0">
                  <c:v>Units</c:v>
                </c:pt>
                <c:pt idx="1">
                  <c:v>ERL two pass up two pass down fel of one leg</c:v>
                </c:pt>
                <c:pt idx="2">
                  <c:v>#REF!</c:v>
                </c:pt>
              </c:strCache>
            </c:strRef>
          </c:cat>
          <c:val>
            <c:numRef>
              <c:f>Summary!$B$19:$I$19</c:f>
              <c:numCache>
                <c:formatCode>0.00</c:formatCode>
                <c:ptCount val="3"/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Summary!$A$20</c:f>
              <c:strCache>
                <c:ptCount val="1"/>
                <c:pt idx="0">
                  <c:v>Relative Total Cryomodule Cost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Summary!$B$1:$I$1</c:f>
              <c:strCache>
                <c:ptCount val="3"/>
                <c:pt idx="0">
                  <c:v>Units</c:v>
                </c:pt>
                <c:pt idx="1">
                  <c:v>ERL two pass up two pass down fel of one leg</c:v>
                </c:pt>
                <c:pt idx="2">
                  <c:v>#REF!</c:v>
                </c:pt>
              </c:strCache>
            </c:strRef>
          </c:cat>
          <c:val>
            <c:numRef>
              <c:f>Summary!$B$20:$I$20</c:f>
              <c:numCache>
                <c:formatCode>0.00</c:formatCode>
                <c:ptCount val="3"/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Summary!$A$21</c:f>
              <c:strCache>
                <c:ptCount val="1"/>
                <c:pt idx="0">
                  <c:v>Relative Cryoplant Cost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Summary!$B$1:$I$1</c:f>
              <c:strCache>
                <c:ptCount val="3"/>
                <c:pt idx="0">
                  <c:v>Units</c:v>
                </c:pt>
                <c:pt idx="1">
                  <c:v>ERL two pass up two pass down fel of one leg</c:v>
                </c:pt>
                <c:pt idx="2">
                  <c:v>#REF!</c:v>
                </c:pt>
              </c:strCache>
            </c:strRef>
          </c:cat>
          <c:val>
            <c:numRef>
              <c:f>Summary!$B$21:$I$21</c:f>
              <c:numCache>
                <c:formatCode>0.00</c:formatCode>
                <c:ptCount val="3"/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Summary!$A$22</c:f>
              <c:strCache>
                <c:ptCount val="1"/>
                <c:pt idx="0">
                  <c:v>Relative Tunnel and RF Gallery Cost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Summary!$B$1:$I$1</c:f>
              <c:strCache>
                <c:ptCount val="3"/>
                <c:pt idx="0">
                  <c:v>Units</c:v>
                </c:pt>
                <c:pt idx="1">
                  <c:v>ERL two pass up two pass down fel of one leg</c:v>
                </c:pt>
                <c:pt idx="2">
                  <c:v>#REF!</c:v>
                </c:pt>
              </c:strCache>
            </c:strRef>
          </c:cat>
          <c:val>
            <c:numRef>
              <c:f>Summary!$B$22:$I$22</c:f>
              <c:numCache>
                <c:formatCode>0.00</c:formatCode>
                <c:ptCount val="3"/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Summary!$A$25</c:f>
              <c:strCache>
                <c:ptCount val="1"/>
                <c:pt idx="0">
                  <c:v>Relative Yearly Operating Cost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Summary!$B$1:$I$1</c:f>
              <c:strCache>
                <c:ptCount val="3"/>
                <c:pt idx="0">
                  <c:v>Units</c:v>
                </c:pt>
                <c:pt idx="1">
                  <c:v>ERL two pass up two pass down fel of one leg</c:v>
                </c:pt>
                <c:pt idx="2">
                  <c:v>#REF!</c:v>
                </c:pt>
              </c:strCache>
            </c:strRef>
          </c:cat>
          <c:val>
            <c:numRef>
              <c:f>Summary!$B$25:$I$25</c:f>
              <c:numCache>
                <c:formatCode>0.00</c:formatCode>
                <c:ptCount val="3"/>
                <c:pt idx="1">
                  <c:v>1</c:v>
                </c:pt>
                <c:pt idx="2">
                  <c:v>0</c:v>
                </c:pt>
              </c:numCache>
            </c:numRef>
          </c:val>
        </c:ser>
        <c:gapWidth val="50"/>
        <c:shape val="box"/>
        <c:axId val="214125184"/>
        <c:axId val="214131072"/>
        <c:axId val="0"/>
      </c:bar3DChart>
      <c:catAx>
        <c:axId val="2141251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131072"/>
        <c:crosses val="autoZero"/>
        <c:auto val="1"/>
        <c:lblAlgn val="ctr"/>
        <c:lblOffset val="100"/>
        <c:tickLblSkip val="1"/>
        <c:tickMarkSkip val="1"/>
      </c:catAx>
      <c:valAx>
        <c:axId val="214131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125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04963805584281"/>
          <c:y val="4.7619047619047623E-2"/>
          <c:w val="0.34746639089969317"/>
          <c:h val="0.231292517006802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0341261633919338"/>
          <c:y val="2.2108843537415011E-2"/>
          <c:w val="0.86246122026887784"/>
          <c:h val="0.85374149659864795"/>
        </c:manualLayout>
      </c:layout>
      <c:scatterChart>
        <c:scatterStyle val="smoothMarker"/>
        <c:ser>
          <c:idx val="0"/>
          <c:order val="0"/>
          <c:tx>
            <c:strRef>
              <c:f>QL!$D$1</c:f>
              <c:strCache>
                <c:ptCount val="1"/>
                <c:pt idx="0">
                  <c:v>RF Power (Cavity)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QL!$A$2:$A$10188</c:f>
              <c:numCache>
                <c:formatCode>0.00E+00</c:formatCode>
                <c:ptCount val="10187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  <c:pt idx="10">
                  <c:v>1100000</c:v>
                </c:pt>
                <c:pt idx="11">
                  <c:v>1200000</c:v>
                </c:pt>
                <c:pt idx="12">
                  <c:v>1300000</c:v>
                </c:pt>
                <c:pt idx="13">
                  <c:v>1400000</c:v>
                </c:pt>
                <c:pt idx="14">
                  <c:v>1500000</c:v>
                </c:pt>
                <c:pt idx="15">
                  <c:v>1600000</c:v>
                </c:pt>
                <c:pt idx="16">
                  <c:v>1700000</c:v>
                </c:pt>
                <c:pt idx="17">
                  <c:v>1800000</c:v>
                </c:pt>
                <c:pt idx="18">
                  <c:v>1900000</c:v>
                </c:pt>
                <c:pt idx="19">
                  <c:v>2000000</c:v>
                </c:pt>
                <c:pt idx="20">
                  <c:v>2100000</c:v>
                </c:pt>
                <c:pt idx="21">
                  <c:v>2200000</c:v>
                </c:pt>
                <c:pt idx="22">
                  <c:v>2300000</c:v>
                </c:pt>
                <c:pt idx="23">
                  <c:v>2400000</c:v>
                </c:pt>
                <c:pt idx="24">
                  <c:v>2500000</c:v>
                </c:pt>
                <c:pt idx="25">
                  <c:v>2600000</c:v>
                </c:pt>
                <c:pt idx="26">
                  <c:v>2700000</c:v>
                </c:pt>
                <c:pt idx="27">
                  <c:v>2800000</c:v>
                </c:pt>
                <c:pt idx="28">
                  <c:v>2900000</c:v>
                </c:pt>
                <c:pt idx="29">
                  <c:v>3000000</c:v>
                </c:pt>
                <c:pt idx="30">
                  <c:v>3100000</c:v>
                </c:pt>
                <c:pt idx="31">
                  <c:v>3200000</c:v>
                </c:pt>
                <c:pt idx="32">
                  <c:v>3300000</c:v>
                </c:pt>
                <c:pt idx="33">
                  <c:v>3400000</c:v>
                </c:pt>
                <c:pt idx="34">
                  <c:v>3500000</c:v>
                </c:pt>
                <c:pt idx="35">
                  <c:v>3600000</c:v>
                </c:pt>
                <c:pt idx="36">
                  <c:v>3700000</c:v>
                </c:pt>
                <c:pt idx="37">
                  <c:v>3800000</c:v>
                </c:pt>
                <c:pt idx="38">
                  <c:v>3900000</c:v>
                </c:pt>
                <c:pt idx="39">
                  <c:v>4000000</c:v>
                </c:pt>
                <c:pt idx="40">
                  <c:v>4100000</c:v>
                </c:pt>
                <c:pt idx="41">
                  <c:v>4200000</c:v>
                </c:pt>
                <c:pt idx="42">
                  <c:v>4300000</c:v>
                </c:pt>
                <c:pt idx="43">
                  <c:v>4400000</c:v>
                </c:pt>
                <c:pt idx="44">
                  <c:v>4500000</c:v>
                </c:pt>
                <c:pt idx="45">
                  <c:v>4600000</c:v>
                </c:pt>
                <c:pt idx="46">
                  <c:v>4700000</c:v>
                </c:pt>
                <c:pt idx="47">
                  <c:v>4800000</c:v>
                </c:pt>
                <c:pt idx="48">
                  <c:v>4900000</c:v>
                </c:pt>
                <c:pt idx="49">
                  <c:v>5000000</c:v>
                </c:pt>
                <c:pt idx="50">
                  <c:v>5100000</c:v>
                </c:pt>
                <c:pt idx="51">
                  <c:v>5200000</c:v>
                </c:pt>
                <c:pt idx="52">
                  <c:v>5300000</c:v>
                </c:pt>
                <c:pt idx="53">
                  <c:v>5400000</c:v>
                </c:pt>
                <c:pt idx="54">
                  <c:v>5500000</c:v>
                </c:pt>
                <c:pt idx="55">
                  <c:v>5600000</c:v>
                </c:pt>
                <c:pt idx="56">
                  <c:v>5700000</c:v>
                </c:pt>
                <c:pt idx="57">
                  <c:v>5800000</c:v>
                </c:pt>
                <c:pt idx="58">
                  <c:v>5900000</c:v>
                </c:pt>
                <c:pt idx="59">
                  <c:v>6000000</c:v>
                </c:pt>
                <c:pt idx="60">
                  <c:v>6100000</c:v>
                </c:pt>
                <c:pt idx="61">
                  <c:v>6200000</c:v>
                </c:pt>
                <c:pt idx="62">
                  <c:v>6300000</c:v>
                </c:pt>
                <c:pt idx="63">
                  <c:v>6400000</c:v>
                </c:pt>
                <c:pt idx="64">
                  <c:v>6500000</c:v>
                </c:pt>
                <c:pt idx="65">
                  <c:v>6600000</c:v>
                </c:pt>
                <c:pt idx="66">
                  <c:v>6700000</c:v>
                </c:pt>
                <c:pt idx="67">
                  <c:v>6800000</c:v>
                </c:pt>
                <c:pt idx="68">
                  <c:v>6900000</c:v>
                </c:pt>
                <c:pt idx="69">
                  <c:v>7000000</c:v>
                </c:pt>
                <c:pt idx="70">
                  <c:v>7100000</c:v>
                </c:pt>
                <c:pt idx="71">
                  <c:v>7200000</c:v>
                </c:pt>
                <c:pt idx="72">
                  <c:v>7300000</c:v>
                </c:pt>
                <c:pt idx="73">
                  <c:v>7400000</c:v>
                </c:pt>
                <c:pt idx="74">
                  <c:v>7500000</c:v>
                </c:pt>
                <c:pt idx="75">
                  <c:v>7600000</c:v>
                </c:pt>
                <c:pt idx="76">
                  <c:v>7700000</c:v>
                </c:pt>
                <c:pt idx="77">
                  <c:v>7800000</c:v>
                </c:pt>
                <c:pt idx="78">
                  <c:v>7900000</c:v>
                </c:pt>
                <c:pt idx="79">
                  <c:v>8000000</c:v>
                </c:pt>
                <c:pt idx="80">
                  <c:v>8100000</c:v>
                </c:pt>
                <c:pt idx="81">
                  <c:v>8200000</c:v>
                </c:pt>
                <c:pt idx="82">
                  <c:v>8300000</c:v>
                </c:pt>
                <c:pt idx="83">
                  <c:v>8400000</c:v>
                </c:pt>
                <c:pt idx="84">
                  <c:v>8500000</c:v>
                </c:pt>
                <c:pt idx="85">
                  <c:v>8600000</c:v>
                </c:pt>
                <c:pt idx="86">
                  <c:v>8700000</c:v>
                </c:pt>
                <c:pt idx="87">
                  <c:v>8800000</c:v>
                </c:pt>
                <c:pt idx="88">
                  <c:v>8900000</c:v>
                </c:pt>
                <c:pt idx="89">
                  <c:v>9000000</c:v>
                </c:pt>
                <c:pt idx="90">
                  <c:v>9100000</c:v>
                </c:pt>
                <c:pt idx="91">
                  <c:v>9200000</c:v>
                </c:pt>
                <c:pt idx="92">
                  <c:v>9300000</c:v>
                </c:pt>
                <c:pt idx="93">
                  <c:v>9400000</c:v>
                </c:pt>
                <c:pt idx="94">
                  <c:v>9500000</c:v>
                </c:pt>
                <c:pt idx="95">
                  <c:v>9600000</c:v>
                </c:pt>
                <c:pt idx="96">
                  <c:v>9700000</c:v>
                </c:pt>
                <c:pt idx="97">
                  <c:v>9800000</c:v>
                </c:pt>
                <c:pt idx="98">
                  <c:v>9900000</c:v>
                </c:pt>
                <c:pt idx="99">
                  <c:v>10000000</c:v>
                </c:pt>
                <c:pt idx="100">
                  <c:v>10100000</c:v>
                </c:pt>
                <c:pt idx="101">
                  <c:v>10200000</c:v>
                </c:pt>
                <c:pt idx="102">
                  <c:v>10300000</c:v>
                </c:pt>
                <c:pt idx="103">
                  <c:v>10400000</c:v>
                </c:pt>
                <c:pt idx="104">
                  <c:v>10500000</c:v>
                </c:pt>
                <c:pt idx="105">
                  <c:v>10600000</c:v>
                </c:pt>
                <c:pt idx="106">
                  <c:v>10700000</c:v>
                </c:pt>
                <c:pt idx="107">
                  <c:v>10800000</c:v>
                </c:pt>
                <c:pt idx="108">
                  <c:v>10900000</c:v>
                </c:pt>
                <c:pt idx="109">
                  <c:v>11000000</c:v>
                </c:pt>
                <c:pt idx="110">
                  <c:v>11100000</c:v>
                </c:pt>
                <c:pt idx="111">
                  <c:v>11200000</c:v>
                </c:pt>
                <c:pt idx="112">
                  <c:v>11300000</c:v>
                </c:pt>
                <c:pt idx="113">
                  <c:v>11400000</c:v>
                </c:pt>
                <c:pt idx="114">
                  <c:v>11500000</c:v>
                </c:pt>
                <c:pt idx="115">
                  <c:v>11600000</c:v>
                </c:pt>
                <c:pt idx="116">
                  <c:v>11700000</c:v>
                </c:pt>
                <c:pt idx="117">
                  <c:v>11800000</c:v>
                </c:pt>
                <c:pt idx="118">
                  <c:v>11900000</c:v>
                </c:pt>
                <c:pt idx="119">
                  <c:v>12000000</c:v>
                </c:pt>
                <c:pt idx="120">
                  <c:v>12100000</c:v>
                </c:pt>
                <c:pt idx="121">
                  <c:v>12200000</c:v>
                </c:pt>
                <c:pt idx="122">
                  <c:v>12300000</c:v>
                </c:pt>
                <c:pt idx="123">
                  <c:v>12400000</c:v>
                </c:pt>
                <c:pt idx="124">
                  <c:v>12500000</c:v>
                </c:pt>
                <c:pt idx="125">
                  <c:v>12600000</c:v>
                </c:pt>
                <c:pt idx="126">
                  <c:v>12700000</c:v>
                </c:pt>
                <c:pt idx="127">
                  <c:v>12800000</c:v>
                </c:pt>
                <c:pt idx="128">
                  <c:v>12900000</c:v>
                </c:pt>
                <c:pt idx="129">
                  <c:v>13000000</c:v>
                </c:pt>
                <c:pt idx="130">
                  <c:v>13100000</c:v>
                </c:pt>
                <c:pt idx="131">
                  <c:v>13200000</c:v>
                </c:pt>
                <c:pt idx="132">
                  <c:v>13300000</c:v>
                </c:pt>
                <c:pt idx="133">
                  <c:v>13400000</c:v>
                </c:pt>
                <c:pt idx="134">
                  <c:v>13500000</c:v>
                </c:pt>
                <c:pt idx="135">
                  <c:v>13600000</c:v>
                </c:pt>
                <c:pt idx="136">
                  <c:v>13700000</c:v>
                </c:pt>
                <c:pt idx="137">
                  <c:v>13800000</c:v>
                </c:pt>
                <c:pt idx="138">
                  <c:v>13900000</c:v>
                </c:pt>
                <c:pt idx="139">
                  <c:v>14000000</c:v>
                </c:pt>
                <c:pt idx="140">
                  <c:v>14100000</c:v>
                </c:pt>
                <c:pt idx="141">
                  <c:v>14200000</c:v>
                </c:pt>
                <c:pt idx="142">
                  <c:v>14300000</c:v>
                </c:pt>
                <c:pt idx="143">
                  <c:v>14400000</c:v>
                </c:pt>
                <c:pt idx="144">
                  <c:v>14500000</c:v>
                </c:pt>
                <c:pt idx="145">
                  <c:v>14600000</c:v>
                </c:pt>
                <c:pt idx="146">
                  <c:v>14700000</c:v>
                </c:pt>
                <c:pt idx="147">
                  <c:v>14800000</c:v>
                </c:pt>
                <c:pt idx="148">
                  <c:v>14900000</c:v>
                </c:pt>
                <c:pt idx="149">
                  <c:v>15000000</c:v>
                </c:pt>
                <c:pt idx="150">
                  <c:v>15100000</c:v>
                </c:pt>
                <c:pt idx="151">
                  <c:v>15200000</c:v>
                </c:pt>
                <c:pt idx="152">
                  <c:v>15300000</c:v>
                </c:pt>
                <c:pt idx="153">
                  <c:v>15400000</c:v>
                </c:pt>
                <c:pt idx="154">
                  <c:v>15500000</c:v>
                </c:pt>
                <c:pt idx="155">
                  <c:v>15600000</c:v>
                </c:pt>
                <c:pt idx="156">
                  <c:v>15700000</c:v>
                </c:pt>
                <c:pt idx="157">
                  <c:v>15800000</c:v>
                </c:pt>
                <c:pt idx="158">
                  <c:v>15900000</c:v>
                </c:pt>
                <c:pt idx="159">
                  <c:v>16000000</c:v>
                </c:pt>
                <c:pt idx="160">
                  <c:v>16100000</c:v>
                </c:pt>
                <c:pt idx="161">
                  <c:v>16200000</c:v>
                </c:pt>
                <c:pt idx="162">
                  <c:v>16300000</c:v>
                </c:pt>
                <c:pt idx="163">
                  <c:v>16400000</c:v>
                </c:pt>
                <c:pt idx="164">
                  <c:v>16500000</c:v>
                </c:pt>
                <c:pt idx="165">
                  <c:v>16600000</c:v>
                </c:pt>
                <c:pt idx="166">
                  <c:v>16700000</c:v>
                </c:pt>
                <c:pt idx="167">
                  <c:v>16800000</c:v>
                </c:pt>
                <c:pt idx="168">
                  <c:v>16900000</c:v>
                </c:pt>
                <c:pt idx="169">
                  <c:v>17000000</c:v>
                </c:pt>
                <c:pt idx="170">
                  <c:v>17100000</c:v>
                </c:pt>
                <c:pt idx="171">
                  <c:v>17200000</c:v>
                </c:pt>
                <c:pt idx="172">
                  <c:v>17300000</c:v>
                </c:pt>
                <c:pt idx="173">
                  <c:v>17400000</c:v>
                </c:pt>
                <c:pt idx="174">
                  <c:v>17500000</c:v>
                </c:pt>
                <c:pt idx="175">
                  <c:v>17600000</c:v>
                </c:pt>
                <c:pt idx="176">
                  <c:v>17700000</c:v>
                </c:pt>
                <c:pt idx="177">
                  <c:v>17800000</c:v>
                </c:pt>
                <c:pt idx="178">
                  <c:v>17900000</c:v>
                </c:pt>
                <c:pt idx="179">
                  <c:v>18000000</c:v>
                </c:pt>
                <c:pt idx="180">
                  <c:v>18100000</c:v>
                </c:pt>
                <c:pt idx="181">
                  <c:v>18200000</c:v>
                </c:pt>
                <c:pt idx="182">
                  <c:v>18300000</c:v>
                </c:pt>
                <c:pt idx="183">
                  <c:v>18400000</c:v>
                </c:pt>
                <c:pt idx="184">
                  <c:v>18500000</c:v>
                </c:pt>
                <c:pt idx="185">
                  <c:v>18600000</c:v>
                </c:pt>
                <c:pt idx="186">
                  <c:v>18700000</c:v>
                </c:pt>
                <c:pt idx="187">
                  <c:v>18800000</c:v>
                </c:pt>
                <c:pt idx="188">
                  <c:v>18900000</c:v>
                </c:pt>
                <c:pt idx="189">
                  <c:v>19000000</c:v>
                </c:pt>
                <c:pt idx="190">
                  <c:v>19100000</c:v>
                </c:pt>
                <c:pt idx="191">
                  <c:v>19200000</c:v>
                </c:pt>
                <c:pt idx="192">
                  <c:v>19300000</c:v>
                </c:pt>
                <c:pt idx="193">
                  <c:v>19400000</c:v>
                </c:pt>
                <c:pt idx="194">
                  <c:v>19500000</c:v>
                </c:pt>
                <c:pt idx="195">
                  <c:v>19600000</c:v>
                </c:pt>
                <c:pt idx="196">
                  <c:v>19700000</c:v>
                </c:pt>
                <c:pt idx="197">
                  <c:v>19800000</c:v>
                </c:pt>
                <c:pt idx="198">
                  <c:v>19900000</c:v>
                </c:pt>
                <c:pt idx="199">
                  <c:v>20000000</c:v>
                </c:pt>
                <c:pt idx="200">
                  <c:v>20100000</c:v>
                </c:pt>
                <c:pt idx="201">
                  <c:v>20200000</c:v>
                </c:pt>
                <c:pt idx="202">
                  <c:v>20300000</c:v>
                </c:pt>
                <c:pt idx="203">
                  <c:v>20400000</c:v>
                </c:pt>
                <c:pt idx="204">
                  <c:v>20500000</c:v>
                </c:pt>
                <c:pt idx="205">
                  <c:v>20600000</c:v>
                </c:pt>
                <c:pt idx="206">
                  <c:v>20700000</c:v>
                </c:pt>
                <c:pt idx="207">
                  <c:v>20800000</c:v>
                </c:pt>
                <c:pt idx="208">
                  <c:v>20900000</c:v>
                </c:pt>
                <c:pt idx="209">
                  <c:v>21000000</c:v>
                </c:pt>
                <c:pt idx="210">
                  <c:v>21100000</c:v>
                </c:pt>
                <c:pt idx="211">
                  <c:v>21200000</c:v>
                </c:pt>
                <c:pt idx="212">
                  <c:v>21300000</c:v>
                </c:pt>
                <c:pt idx="213">
                  <c:v>21400000</c:v>
                </c:pt>
                <c:pt idx="214">
                  <c:v>21500000</c:v>
                </c:pt>
                <c:pt idx="215">
                  <c:v>21600000</c:v>
                </c:pt>
                <c:pt idx="216">
                  <c:v>21700000</c:v>
                </c:pt>
                <c:pt idx="217">
                  <c:v>21800000</c:v>
                </c:pt>
                <c:pt idx="218">
                  <c:v>21900000</c:v>
                </c:pt>
                <c:pt idx="219">
                  <c:v>22000000</c:v>
                </c:pt>
                <c:pt idx="220">
                  <c:v>22100000</c:v>
                </c:pt>
                <c:pt idx="221">
                  <c:v>22200000</c:v>
                </c:pt>
                <c:pt idx="222">
                  <c:v>22300000</c:v>
                </c:pt>
                <c:pt idx="223">
                  <c:v>22400000</c:v>
                </c:pt>
                <c:pt idx="224">
                  <c:v>22500000</c:v>
                </c:pt>
                <c:pt idx="225">
                  <c:v>22600000</c:v>
                </c:pt>
                <c:pt idx="226">
                  <c:v>22700000</c:v>
                </c:pt>
                <c:pt idx="227">
                  <c:v>22800000</c:v>
                </c:pt>
                <c:pt idx="228">
                  <c:v>22900000</c:v>
                </c:pt>
                <c:pt idx="229">
                  <c:v>23000000</c:v>
                </c:pt>
                <c:pt idx="230">
                  <c:v>23100000</c:v>
                </c:pt>
                <c:pt idx="231">
                  <c:v>23200000</c:v>
                </c:pt>
                <c:pt idx="232">
                  <c:v>23300000</c:v>
                </c:pt>
                <c:pt idx="233">
                  <c:v>23400000</c:v>
                </c:pt>
                <c:pt idx="234">
                  <c:v>23500000</c:v>
                </c:pt>
                <c:pt idx="235">
                  <c:v>23600000</c:v>
                </c:pt>
                <c:pt idx="236">
                  <c:v>23700000</c:v>
                </c:pt>
                <c:pt idx="237">
                  <c:v>23800000</c:v>
                </c:pt>
                <c:pt idx="238">
                  <c:v>23900000</c:v>
                </c:pt>
                <c:pt idx="239">
                  <c:v>24000000</c:v>
                </c:pt>
                <c:pt idx="240">
                  <c:v>24100000</c:v>
                </c:pt>
                <c:pt idx="241">
                  <c:v>24200000</c:v>
                </c:pt>
                <c:pt idx="242">
                  <c:v>24300000</c:v>
                </c:pt>
                <c:pt idx="243">
                  <c:v>24400000</c:v>
                </c:pt>
                <c:pt idx="244">
                  <c:v>24500000</c:v>
                </c:pt>
                <c:pt idx="245">
                  <c:v>24600000</c:v>
                </c:pt>
                <c:pt idx="246">
                  <c:v>24700000</c:v>
                </c:pt>
                <c:pt idx="247">
                  <c:v>24800000</c:v>
                </c:pt>
                <c:pt idx="248">
                  <c:v>24900000</c:v>
                </c:pt>
                <c:pt idx="249">
                  <c:v>25000000</c:v>
                </c:pt>
                <c:pt idx="250">
                  <c:v>25100000</c:v>
                </c:pt>
                <c:pt idx="251">
                  <c:v>25200000</c:v>
                </c:pt>
                <c:pt idx="252">
                  <c:v>25300000</c:v>
                </c:pt>
                <c:pt idx="253">
                  <c:v>25400000</c:v>
                </c:pt>
                <c:pt idx="254">
                  <c:v>25500000</c:v>
                </c:pt>
                <c:pt idx="255">
                  <c:v>25600000</c:v>
                </c:pt>
                <c:pt idx="256">
                  <c:v>25700000</c:v>
                </c:pt>
                <c:pt idx="257">
                  <c:v>25800000</c:v>
                </c:pt>
                <c:pt idx="258">
                  <c:v>25900000</c:v>
                </c:pt>
                <c:pt idx="259">
                  <c:v>26000000</c:v>
                </c:pt>
                <c:pt idx="260">
                  <c:v>26100000</c:v>
                </c:pt>
                <c:pt idx="261">
                  <c:v>26200000</c:v>
                </c:pt>
                <c:pt idx="262">
                  <c:v>26300000</c:v>
                </c:pt>
                <c:pt idx="263">
                  <c:v>26400000</c:v>
                </c:pt>
                <c:pt idx="264">
                  <c:v>26500000</c:v>
                </c:pt>
                <c:pt idx="265">
                  <c:v>26600000</c:v>
                </c:pt>
                <c:pt idx="266">
                  <c:v>26700000</c:v>
                </c:pt>
                <c:pt idx="267">
                  <c:v>26800000</c:v>
                </c:pt>
                <c:pt idx="268">
                  <c:v>26900000</c:v>
                </c:pt>
                <c:pt idx="269">
                  <c:v>27000000</c:v>
                </c:pt>
                <c:pt idx="270">
                  <c:v>27100000</c:v>
                </c:pt>
                <c:pt idx="271">
                  <c:v>27200000</c:v>
                </c:pt>
                <c:pt idx="272">
                  <c:v>27300000</c:v>
                </c:pt>
                <c:pt idx="273">
                  <c:v>27400000</c:v>
                </c:pt>
                <c:pt idx="274">
                  <c:v>27500000</c:v>
                </c:pt>
                <c:pt idx="275">
                  <c:v>27600000</c:v>
                </c:pt>
                <c:pt idx="276">
                  <c:v>27700000</c:v>
                </c:pt>
                <c:pt idx="277">
                  <c:v>27800000</c:v>
                </c:pt>
                <c:pt idx="278">
                  <c:v>27900000</c:v>
                </c:pt>
                <c:pt idx="279">
                  <c:v>28000000</c:v>
                </c:pt>
                <c:pt idx="280">
                  <c:v>28100000</c:v>
                </c:pt>
                <c:pt idx="281">
                  <c:v>28200000</c:v>
                </c:pt>
                <c:pt idx="282">
                  <c:v>28300000</c:v>
                </c:pt>
                <c:pt idx="283">
                  <c:v>28400000</c:v>
                </c:pt>
                <c:pt idx="284">
                  <c:v>28500000</c:v>
                </c:pt>
                <c:pt idx="285">
                  <c:v>28600000</c:v>
                </c:pt>
                <c:pt idx="286">
                  <c:v>28700000</c:v>
                </c:pt>
                <c:pt idx="287">
                  <c:v>28800000</c:v>
                </c:pt>
                <c:pt idx="288">
                  <c:v>28900000</c:v>
                </c:pt>
                <c:pt idx="289">
                  <c:v>29000000</c:v>
                </c:pt>
                <c:pt idx="290">
                  <c:v>29100000</c:v>
                </c:pt>
                <c:pt idx="291">
                  <c:v>29200000</c:v>
                </c:pt>
                <c:pt idx="292">
                  <c:v>29300000</c:v>
                </c:pt>
                <c:pt idx="293">
                  <c:v>29400000</c:v>
                </c:pt>
                <c:pt idx="294">
                  <c:v>29500000</c:v>
                </c:pt>
                <c:pt idx="295">
                  <c:v>29600000</c:v>
                </c:pt>
                <c:pt idx="296">
                  <c:v>29700000</c:v>
                </c:pt>
                <c:pt idx="297">
                  <c:v>29800000</c:v>
                </c:pt>
                <c:pt idx="298">
                  <c:v>29900000</c:v>
                </c:pt>
                <c:pt idx="299">
                  <c:v>30000000</c:v>
                </c:pt>
                <c:pt idx="300">
                  <c:v>30100000</c:v>
                </c:pt>
                <c:pt idx="301">
                  <c:v>30200000</c:v>
                </c:pt>
                <c:pt idx="302">
                  <c:v>30300000</c:v>
                </c:pt>
                <c:pt idx="303">
                  <c:v>30400000</c:v>
                </c:pt>
                <c:pt idx="304">
                  <c:v>30500000</c:v>
                </c:pt>
                <c:pt idx="305">
                  <c:v>30600000</c:v>
                </c:pt>
                <c:pt idx="306">
                  <c:v>30700000</c:v>
                </c:pt>
                <c:pt idx="307">
                  <c:v>30800000</c:v>
                </c:pt>
                <c:pt idx="308">
                  <c:v>30900000</c:v>
                </c:pt>
                <c:pt idx="309">
                  <c:v>31000000</c:v>
                </c:pt>
                <c:pt idx="310">
                  <c:v>31100000</c:v>
                </c:pt>
                <c:pt idx="311">
                  <c:v>31200000</c:v>
                </c:pt>
                <c:pt idx="312">
                  <c:v>31300000</c:v>
                </c:pt>
                <c:pt idx="313">
                  <c:v>31400000</c:v>
                </c:pt>
                <c:pt idx="314">
                  <c:v>31500000</c:v>
                </c:pt>
                <c:pt idx="315">
                  <c:v>31600000</c:v>
                </c:pt>
                <c:pt idx="316">
                  <c:v>31700000</c:v>
                </c:pt>
                <c:pt idx="317">
                  <c:v>31800000</c:v>
                </c:pt>
                <c:pt idx="318">
                  <c:v>31900000</c:v>
                </c:pt>
                <c:pt idx="319">
                  <c:v>32000000</c:v>
                </c:pt>
                <c:pt idx="320">
                  <c:v>32100000</c:v>
                </c:pt>
                <c:pt idx="321">
                  <c:v>32200000</c:v>
                </c:pt>
                <c:pt idx="322">
                  <c:v>32300000</c:v>
                </c:pt>
                <c:pt idx="323">
                  <c:v>32400000</c:v>
                </c:pt>
                <c:pt idx="324">
                  <c:v>32500000</c:v>
                </c:pt>
                <c:pt idx="325">
                  <c:v>32600000</c:v>
                </c:pt>
                <c:pt idx="326">
                  <c:v>32700000</c:v>
                </c:pt>
                <c:pt idx="327">
                  <c:v>32800000</c:v>
                </c:pt>
                <c:pt idx="328">
                  <c:v>32900000</c:v>
                </c:pt>
                <c:pt idx="329">
                  <c:v>33000000</c:v>
                </c:pt>
                <c:pt idx="330">
                  <c:v>33100000</c:v>
                </c:pt>
                <c:pt idx="331">
                  <c:v>33200000</c:v>
                </c:pt>
                <c:pt idx="332">
                  <c:v>33300000</c:v>
                </c:pt>
                <c:pt idx="333">
                  <c:v>33400000</c:v>
                </c:pt>
                <c:pt idx="334">
                  <c:v>33500000</c:v>
                </c:pt>
                <c:pt idx="335">
                  <c:v>33600000</c:v>
                </c:pt>
                <c:pt idx="336">
                  <c:v>33700000</c:v>
                </c:pt>
                <c:pt idx="337">
                  <c:v>33800000</c:v>
                </c:pt>
                <c:pt idx="338">
                  <c:v>33900000</c:v>
                </c:pt>
                <c:pt idx="339">
                  <c:v>34000000</c:v>
                </c:pt>
                <c:pt idx="340">
                  <c:v>34100000</c:v>
                </c:pt>
                <c:pt idx="341">
                  <c:v>34200000</c:v>
                </c:pt>
                <c:pt idx="342">
                  <c:v>34300000</c:v>
                </c:pt>
                <c:pt idx="343">
                  <c:v>34400000</c:v>
                </c:pt>
                <c:pt idx="344">
                  <c:v>34500000</c:v>
                </c:pt>
                <c:pt idx="345">
                  <c:v>34600000</c:v>
                </c:pt>
                <c:pt idx="346">
                  <c:v>34700000</c:v>
                </c:pt>
                <c:pt idx="347">
                  <c:v>34800000</c:v>
                </c:pt>
                <c:pt idx="348">
                  <c:v>34900000</c:v>
                </c:pt>
                <c:pt idx="349">
                  <c:v>35000000</c:v>
                </c:pt>
                <c:pt idx="350">
                  <c:v>35100000</c:v>
                </c:pt>
                <c:pt idx="351">
                  <c:v>35200000</c:v>
                </c:pt>
                <c:pt idx="352">
                  <c:v>35300000</c:v>
                </c:pt>
                <c:pt idx="353">
                  <c:v>35400000</c:v>
                </c:pt>
                <c:pt idx="354">
                  <c:v>35500000</c:v>
                </c:pt>
                <c:pt idx="355">
                  <c:v>35600000</c:v>
                </c:pt>
                <c:pt idx="356">
                  <c:v>35700000</c:v>
                </c:pt>
                <c:pt idx="357">
                  <c:v>35800000</c:v>
                </c:pt>
                <c:pt idx="358">
                  <c:v>35900000</c:v>
                </c:pt>
                <c:pt idx="359">
                  <c:v>36000000</c:v>
                </c:pt>
                <c:pt idx="360">
                  <c:v>36100000</c:v>
                </c:pt>
                <c:pt idx="361">
                  <c:v>36200000</c:v>
                </c:pt>
                <c:pt idx="362">
                  <c:v>36300000</c:v>
                </c:pt>
                <c:pt idx="363">
                  <c:v>36400000</c:v>
                </c:pt>
                <c:pt idx="364">
                  <c:v>36500000</c:v>
                </c:pt>
                <c:pt idx="365">
                  <c:v>36600000</c:v>
                </c:pt>
                <c:pt idx="366">
                  <c:v>36700000</c:v>
                </c:pt>
                <c:pt idx="367">
                  <c:v>36800000</c:v>
                </c:pt>
                <c:pt idx="368">
                  <c:v>36900000</c:v>
                </c:pt>
                <c:pt idx="369">
                  <c:v>37000000</c:v>
                </c:pt>
                <c:pt idx="370">
                  <c:v>37100000</c:v>
                </c:pt>
                <c:pt idx="371">
                  <c:v>37200000</c:v>
                </c:pt>
                <c:pt idx="372">
                  <c:v>37300000</c:v>
                </c:pt>
                <c:pt idx="373">
                  <c:v>37400000</c:v>
                </c:pt>
                <c:pt idx="374">
                  <c:v>37500000</c:v>
                </c:pt>
                <c:pt idx="375">
                  <c:v>37600000</c:v>
                </c:pt>
                <c:pt idx="376">
                  <c:v>37700000</c:v>
                </c:pt>
                <c:pt idx="377">
                  <c:v>37800000</c:v>
                </c:pt>
                <c:pt idx="378">
                  <c:v>37900000</c:v>
                </c:pt>
                <c:pt idx="379">
                  <c:v>38000000</c:v>
                </c:pt>
                <c:pt idx="380">
                  <c:v>38100000</c:v>
                </c:pt>
                <c:pt idx="381">
                  <c:v>38200000</c:v>
                </c:pt>
                <c:pt idx="382">
                  <c:v>38300000</c:v>
                </c:pt>
                <c:pt idx="383">
                  <c:v>38400000</c:v>
                </c:pt>
                <c:pt idx="384">
                  <c:v>38500000</c:v>
                </c:pt>
                <c:pt idx="385">
                  <c:v>38600000</c:v>
                </c:pt>
                <c:pt idx="386">
                  <c:v>38700000</c:v>
                </c:pt>
                <c:pt idx="387">
                  <c:v>38800000</c:v>
                </c:pt>
                <c:pt idx="388">
                  <c:v>38900000</c:v>
                </c:pt>
                <c:pt idx="389">
                  <c:v>39000000</c:v>
                </c:pt>
                <c:pt idx="390">
                  <c:v>39100000</c:v>
                </c:pt>
                <c:pt idx="391">
                  <c:v>39200000</c:v>
                </c:pt>
                <c:pt idx="392">
                  <c:v>39300000</c:v>
                </c:pt>
                <c:pt idx="393">
                  <c:v>39400000</c:v>
                </c:pt>
                <c:pt idx="394">
                  <c:v>39500000</c:v>
                </c:pt>
                <c:pt idx="395">
                  <c:v>39600000</c:v>
                </c:pt>
                <c:pt idx="396">
                  <c:v>39700000</c:v>
                </c:pt>
                <c:pt idx="397">
                  <c:v>39800000</c:v>
                </c:pt>
                <c:pt idx="398">
                  <c:v>39900000</c:v>
                </c:pt>
                <c:pt idx="399">
                  <c:v>40000000</c:v>
                </c:pt>
                <c:pt idx="400">
                  <c:v>40100000</c:v>
                </c:pt>
                <c:pt idx="401">
                  <c:v>40200000</c:v>
                </c:pt>
                <c:pt idx="402">
                  <c:v>40300000</c:v>
                </c:pt>
                <c:pt idx="403">
                  <c:v>40400000</c:v>
                </c:pt>
                <c:pt idx="404">
                  <c:v>40500000</c:v>
                </c:pt>
                <c:pt idx="405">
                  <c:v>40600000</c:v>
                </c:pt>
                <c:pt idx="406">
                  <c:v>40700000</c:v>
                </c:pt>
                <c:pt idx="407">
                  <c:v>40800000</c:v>
                </c:pt>
                <c:pt idx="408">
                  <c:v>40900000</c:v>
                </c:pt>
                <c:pt idx="409">
                  <c:v>41000000</c:v>
                </c:pt>
                <c:pt idx="410">
                  <c:v>41100000</c:v>
                </c:pt>
                <c:pt idx="411">
                  <c:v>41200000</c:v>
                </c:pt>
                <c:pt idx="412">
                  <c:v>41300000</c:v>
                </c:pt>
                <c:pt idx="413">
                  <c:v>41400000</c:v>
                </c:pt>
                <c:pt idx="414">
                  <c:v>41500000</c:v>
                </c:pt>
                <c:pt idx="415">
                  <c:v>41600000</c:v>
                </c:pt>
                <c:pt idx="416">
                  <c:v>41700000</c:v>
                </c:pt>
                <c:pt idx="417">
                  <c:v>41800000</c:v>
                </c:pt>
                <c:pt idx="418">
                  <c:v>41900000</c:v>
                </c:pt>
                <c:pt idx="419">
                  <c:v>42000000</c:v>
                </c:pt>
                <c:pt idx="420">
                  <c:v>42100000</c:v>
                </c:pt>
                <c:pt idx="421">
                  <c:v>42200000</c:v>
                </c:pt>
                <c:pt idx="422">
                  <c:v>42300000</c:v>
                </c:pt>
                <c:pt idx="423">
                  <c:v>42400000</c:v>
                </c:pt>
                <c:pt idx="424">
                  <c:v>42500000</c:v>
                </c:pt>
                <c:pt idx="425">
                  <c:v>42600000</c:v>
                </c:pt>
                <c:pt idx="426">
                  <c:v>42700000</c:v>
                </c:pt>
                <c:pt idx="427">
                  <c:v>42800000</c:v>
                </c:pt>
                <c:pt idx="428">
                  <c:v>42900000</c:v>
                </c:pt>
                <c:pt idx="429">
                  <c:v>43000000</c:v>
                </c:pt>
                <c:pt idx="430">
                  <c:v>43100000</c:v>
                </c:pt>
                <c:pt idx="431">
                  <c:v>43200000</c:v>
                </c:pt>
                <c:pt idx="432">
                  <c:v>43300000</c:v>
                </c:pt>
                <c:pt idx="433">
                  <c:v>43400000</c:v>
                </c:pt>
                <c:pt idx="434">
                  <c:v>43500000</c:v>
                </c:pt>
                <c:pt idx="435">
                  <c:v>43600000</c:v>
                </c:pt>
                <c:pt idx="436">
                  <c:v>43700000</c:v>
                </c:pt>
                <c:pt idx="437">
                  <c:v>43800000</c:v>
                </c:pt>
                <c:pt idx="438">
                  <c:v>43900000</c:v>
                </c:pt>
                <c:pt idx="439">
                  <c:v>44000000</c:v>
                </c:pt>
                <c:pt idx="440">
                  <c:v>44100000</c:v>
                </c:pt>
                <c:pt idx="441">
                  <c:v>44200000</c:v>
                </c:pt>
                <c:pt idx="442">
                  <c:v>44300000</c:v>
                </c:pt>
                <c:pt idx="443">
                  <c:v>44400000</c:v>
                </c:pt>
                <c:pt idx="444">
                  <c:v>44500000</c:v>
                </c:pt>
                <c:pt idx="445">
                  <c:v>44600000</c:v>
                </c:pt>
                <c:pt idx="446">
                  <c:v>44700000</c:v>
                </c:pt>
                <c:pt idx="447">
                  <c:v>44800000</c:v>
                </c:pt>
                <c:pt idx="448">
                  <c:v>44900000</c:v>
                </c:pt>
                <c:pt idx="449">
                  <c:v>45000000</c:v>
                </c:pt>
                <c:pt idx="450">
                  <c:v>45100000</c:v>
                </c:pt>
                <c:pt idx="451">
                  <c:v>45200000</c:v>
                </c:pt>
                <c:pt idx="452">
                  <c:v>45300000</c:v>
                </c:pt>
                <c:pt idx="453">
                  <c:v>45400000</c:v>
                </c:pt>
                <c:pt idx="454">
                  <c:v>45500000</c:v>
                </c:pt>
                <c:pt idx="455">
                  <c:v>45600000</c:v>
                </c:pt>
                <c:pt idx="456">
                  <c:v>45700000</c:v>
                </c:pt>
                <c:pt idx="457">
                  <c:v>45800000</c:v>
                </c:pt>
                <c:pt idx="458">
                  <c:v>45900000</c:v>
                </c:pt>
                <c:pt idx="459">
                  <c:v>46000000</c:v>
                </c:pt>
                <c:pt idx="460">
                  <c:v>46100000</c:v>
                </c:pt>
                <c:pt idx="461">
                  <c:v>46200000</c:v>
                </c:pt>
                <c:pt idx="462">
                  <c:v>46300000</c:v>
                </c:pt>
                <c:pt idx="463">
                  <c:v>46400000</c:v>
                </c:pt>
                <c:pt idx="464">
                  <c:v>46500000</c:v>
                </c:pt>
                <c:pt idx="465">
                  <c:v>46600000</c:v>
                </c:pt>
                <c:pt idx="466">
                  <c:v>46700000</c:v>
                </c:pt>
                <c:pt idx="467">
                  <c:v>46800000</c:v>
                </c:pt>
                <c:pt idx="468">
                  <c:v>46900000</c:v>
                </c:pt>
                <c:pt idx="469">
                  <c:v>47000000</c:v>
                </c:pt>
                <c:pt idx="470">
                  <c:v>47100000</c:v>
                </c:pt>
                <c:pt idx="471">
                  <c:v>47200000</c:v>
                </c:pt>
                <c:pt idx="472">
                  <c:v>47300000</c:v>
                </c:pt>
                <c:pt idx="473">
                  <c:v>47400000</c:v>
                </c:pt>
                <c:pt idx="474">
                  <c:v>47500000</c:v>
                </c:pt>
                <c:pt idx="475">
                  <c:v>47600000</c:v>
                </c:pt>
                <c:pt idx="476">
                  <c:v>47700000</c:v>
                </c:pt>
                <c:pt idx="477">
                  <c:v>47800000</c:v>
                </c:pt>
                <c:pt idx="478">
                  <c:v>47900000</c:v>
                </c:pt>
                <c:pt idx="479">
                  <c:v>48000000</c:v>
                </c:pt>
                <c:pt idx="480">
                  <c:v>48100000</c:v>
                </c:pt>
                <c:pt idx="481">
                  <c:v>48200000</c:v>
                </c:pt>
                <c:pt idx="482">
                  <c:v>48300000</c:v>
                </c:pt>
                <c:pt idx="483">
                  <c:v>48400000</c:v>
                </c:pt>
                <c:pt idx="484">
                  <c:v>48500000</c:v>
                </c:pt>
                <c:pt idx="485">
                  <c:v>48600000</c:v>
                </c:pt>
                <c:pt idx="486">
                  <c:v>48700000</c:v>
                </c:pt>
                <c:pt idx="487">
                  <c:v>48800000</c:v>
                </c:pt>
                <c:pt idx="488">
                  <c:v>48900000</c:v>
                </c:pt>
                <c:pt idx="489">
                  <c:v>49000000</c:v>
                </c:pt>
                <c:pt idx="490">
                  <c:v>49100000</c:v>
                </c:pt>
                <c:pt idx="491">
                  <c:v>49200000</c:v>
                </c:pt>
                <c:pt idx="492">
                  <c:v>49300000</c:v>
                </c:pt>
                <c:pt idx="493">
                  <c:v>49400000</c:v>
                </c:pt>
                <c:pt idx="494">
                  <c:v>49500000</c:v>
                </c:pt>
                <c:pt idx="495">
                  <c:v>49600000</c:v>
                </c:pt>
                <c:pt idx="496">
                  <c:v>49700000</c:v>
                </c:pt>
                <c:pt idx="497">
                  <c:v>49800000</c:v>
                </c:pt>
                <c:pt idx="498">
                  <c:v>49900000</c:v>
                </c:pt>
                <c:pt idx="499">
                  <c:v>50000000</c:v>
                </c:pt>
                <c:pt idx="500">
                  <c:v>50100000</c:v>
                </c:pt>
                <c:pt idx="501">
                  <c:v>50200000</c:v>
                </c:pt>
                <c:pt idx="502">
                  <c:v>50300000</c:v>
                </c:pt>
                <c:pt idx="503">
                  <c:v>50400000</c:v>
                </c:pt>
                <c:pt idx="504">
                  <c:v>50500000</c:v>
                </c:pt>
                <c:pt idx="505">
                  <c:v>50600000</c:v>
                </c:pt>
                <c:pt idx="506">
                  <c:v>50700000</c:v>
                </c:pt>
                <c:pt idx="507">
                  <c:v>50800000</c:v>
                </c:pt>
                <c:pt idx="508">
                  <c:v>50900000</c:v>
                </c:pt>
                <c:pt idx="509">
                  <c:v>51000000</c:v>
                </c:pt>
                <c:pt idx="510">
                  <c:v>51100000</c:v>
                </c:pt>
                <c:pt idx="511">
                  <c:v>51200000</c:v>
                </c:pt>
                <c:pt idx="512">
                  <c:v>51300000</c:v>
                </c:pt>
                <c:pt idx="513">
                  <c:v>51400000</c:v>
                </c:pt>
                <c:pt idx="514">
                  <c:v>51500000</c:v>
                </c:pt>
                <c:pt idx="515">
                  <c:v>51600000</c:v>
                </c:pt>
                <c:pt idx="516">
                  <c:v>51700000</c:v>
                </c:pt>
                <c:pt idx="517">
                  <c:v>51800000</c:v>
                </c:pt>
                <c:pt idx="518">
                  <c:v>51900000</c:v>
                </c:pt>
                <c:pt idx="519">
                  <c:v>52000000</c:v>
                </c:pt>
                <c:pt idx="520">
                  <c:v>52100000</c:v>
                </c:pt>
                <c:pt idx="521">
                  <c:v>52200000</c:v>
                </c:pt>
                <c:pt idx="522">
                  <c:v>52300000</c:v>
                </c:pt>
                <c:pt idx="523">
                  <c:v>52400000</c:v>
                </c:pt>
                <c:pt idx="524">
                  <c:v>52500000</c:v>
                </c:pt>
                <c:pt idx="525">
                  <c:v>52600000</c:v>
                </c:pt>
                <c:pt idx="526">
                  <c:v>52700000</c:v>
                </c:pt>
                <c:pt idx="527">
                  <c:v>52800000</c:v>
                </c:pt>
                <c:pt idx="528">
                  <c:v>52900000</c:v>
                </c:pt>
                <c:pt idx="529">
                  <c:v>53000000</c:v>
                </c:pt>
                <c:pt idx="530">
                  <c:v>53100000</c:v>
                </c:pt>
                <c:pt idx="531">
                  <c:v>53200000</c:v>
                </c:pt>
                <c:pt idx="532">
                  <c:v>53300000</c:v>
                </c:pt>
                <c:pt idx="533">
                  <c:v>53400000</c:v>
                </c:pt>
                <c:pt idx="534">
                  <c:v>53500000</c:v>
                </c:pt>
                <c:pt idx="535">
                  <c:v>53600000</c:v>
                </c:pt>
                <c:pt idx="536">
                  <c:v>53700000</c:v>
                </c:pt>
                <c:pt idx="537">
                  <c:v>53800000</c:v>
                </c:pt>
                <c:pt idx="538">
                  <c:v>53900000</c:v>
                </c:pt>
                <c:pt idx="539">
                  <c:v>54000000</c:v>
                </c:pt>
                <c:pt idx="540">
                  <c:v>54100000</c:v>
                </c:pt>
                <c:pt idx="541">
                  <c:v>54200000</c:v>
                </c:pt>
                <c:pt idx="542">
                  <c:v>54300000</c:v>
                </c:pt>
                <c:pt idx="543">
                  <c:v>54400000</c:v>
                </c:pt>
                <c:pt idx="544">
                  <c:v>54500000</c:v>
                </c:pt>
                <c:pt idx="545">
                  <c:v>54600000</c:v>
                </c:pt>
                <c:pt idx="546">
                  <c:v>54700000</c:v>
                </c:pt>
                <c:pt idx="547">
                  <c:v>54800000</c:v>
                </c:pt>
                <c:pt idx="548">
                  <c:v>54900000</c:v>
                </c:pt>
                <c:pt idx="549">
                  <c:v>55000000</c:v>
                </c:pt>
                <c:pt idx="550">
                  <c:v>55100000</c:v>
                </c:pt>
                <c:pt idx="551">
                  <c:v>55200000</c:v>
                </c:pt>
                <c:pt idx="552">
                  <c:v>55300000</c:v>
                </c:pt>
                <c:pt idx="553">
                  <c:v>55400000</c:v>
                </c:pt>
                <c:pt idx="554">
                  <c:v>55500000</c:v>
                </c:pt>
                <c:pt idx="555">
                  <c:v>55600000</c:v>
                </c:pt>
                <c:pt idx="556">
                  <c:v>55700000</c:v>
                </c:pt>
                <c:pt idx="557">
                  <c:v>55800000</c:v>
                </c:pt>
                <c:pt idx="558">
                  <c:v>55900000</c:v>
                </c:pt>
                <c:pt idx="559">
                  <c:v>56000000</c:v>
                </c:pt>
                <c:pt idx="560">
                  <c:v>56100000</c:v>
                </c:pt>
                <c:pt idx="561">
                  <c:v>56200000</c:v>
                </c:pt>
                <c:pt idx="562">
                  <c:v>56300000</c:v>
                </c:pt>
                <c:pt idx="563">
                  <c:v>56400000</c:v>
                </c:pt>
                <c:pt idx="564">
                  <c:v>56500000</c:v>
                </c:pt>
                <c:pt idx="565">
                  <c:v>56600000</c:v>
                </c:pt>
                <c:pt idx="566">
                  <c:v>56700000</c:v>
                </c:pt>
                <c:pt idx="567">
                  <c:v>56800000</c:v>
                </c:pt>
                <c:pt idx="568">
                  <c:v>56900000</c:v>
                </c:pt>
                <c:pt idx="569">
                  <c:v>57000000</c:v>
                </c:pt>
                <c:pt idx="570">
                  <c:v>57100000</c:v>
                </c:pt>
                <c:pt idx="571">
                  <c:v>57200000</c:v>
                </c:pt>
                <c:pt idx="572">
                  <c:v>57300000</c:v>
                </c:pt>
                <c:pt idx="573">
                  <c:v>57400000</c:v>
                </c:pt>
                <c:pt idx="574">
                  <c:v>57500000</c:v>
                </c:pt>
                <c:pt idx="575">
                  <c:v>57600000</c:v>
                </c:pt>
                <c:pt idx="576">
                  <c:v>57700000</c:v>
                </c:pt>
                <c:pt idx="577">
                  <c:v>57800000</c:v>
                </c:pt>
                <c:pt idx="578">
                  <c:v>57900000</c:v>
                </c:pt>
                <c:pt idx="579">
                  <c:v>58000000</c:v>
                </c:pt>
                <c:pt idx="580">
                  <c:v>58100000</c:v>
                </c:pt>
                <c:pt idx="581">
                  <c:v>58200000</c:v>
                </c:pt>
                <c:pt idx="582">
                  <c:v>58300000</c:v>
                </c:pt>
                <c:pt idx="583">
                  <c:v>58400000</c:v>
                </c:pt>
                <c:pt idx="584">
                  <c:v>58500000</c:v>
                </c:pt>
                <c:pt idx="585">
                  <c:v>58600000</c:v>
                </c:pt>
                <c:pt idx="586">
                  <c:v>58700000</c:v>
                </c:pt>
                <c:pt idx="587">
                  <c:v>58800000</c:v>
                </c:pt>
                <c:pt idx="588">
                  <c:v>58900000</c:v>
                </c:pt>
                <c:pt idx="589">
                  <c:v>59000000</c:v>
                </c:pt>
                <c:pt idx="590">
                  <c:v>59100000</c:v>
                </c:pt>
                <c:pt idx="591">
                  <c:v>59200000</c:v>
                </c:pt>
                <c:pt idx="592">
                  <c:v>59300000</c:v>
                </c:pt>
                <c:pt idx="593">
                  <c:v>59400000</c:v>
                </c:pt>
                <c:pt idx="594">
                  <c:v>59500000</c:v>
                </c:pt>
                <c:pt idx="595">
                  <c:v>59600000</c:v>
                </c:pt>
                <c:pt idx="596">
                  <c:v>59700000</c:v>
                </c:pt>
                <c:pt idx="597">
                  <c:v>59800000</c:v>
                </c:pt>
                <c:pt idx="598">
                  <c:v>59900000</c:v>
                </c:pt>
                <c:pt idx="599">
                  <c:v>60000000</c:v>
                </c:pt>
                <c:pt idx="600">
                  <c:v>60100000</c:v>
                </c:pt>
                <c:pt idx="601">
                  <c:v>60200000</c:v>
                </c:pt>
                <c:pt idx="602">
                  <c:v>60300000</c:v>
                </c:pt>
                <c:pt idx="603">
                  <c:v>60400000</c:v>
                </c:pt>
                <c:pt idx="604">
                  <c:v>60500000</c:v>
                </c:pt>
                <c:pt idx="605">
                  <c:v>60600000</c:v>
                </c:pt>
                <c:pt idx="606">
                  <c:v>60700000</c:v>
                </c:pt>
                <c:pt idx="607">
                  <c:v>60800000</c:v>
                </c:pt>
                <c:pt idx="608">
                  <c:v>60900000</c:v>
                </c:pt>
                <c:pt idx="609">
                  <c:v>61000000</c:v>
                </c:pt>
                <c:pt idx="610">
                  <c:v>61100000</c:v>
                </c:pt>
                <c:pt idx="611">
                  <c:v>61200000</c:v>
                </c:pt>
                <c:pt idx="612">
                  <c:v>61300000</c:v>
                </c:pt>
                <c:pt idx="613">
                  <c:v>61400000</c:v>
                </c:pt>
                <c:pt idx="614">
                  <c:v>61500000</c:v>
                </c:pt>
                <c:pt idx="615">
                  <c:v>61600000</c:v>
                </c:pt>
                <c:pt idx="616">
                  <c:v>61700000</c:v>
                </c:pt>
                <c:pt idx="617">
                  <c:v>61800000</c:v>
                </c:pt>
                <c:pt idx="618">
                  <c:v>61900000</c:v>
                </c:pt>
                <c:pt idx="619">
                  <c:v>62000000</c:v>
                </c:pt>
                <c:pt idx="620">
                  <c:v>62100000</c:v>
                </c:pt>
                <c:pt idx="621">
                  <c:v>62200000</c:v>
                </c:pt>
                <c:pt idx="622">
                  <c:v>62300000</c:v>
                </c:pt>
                <c:pt idx="623">
                  <c:v>62400000</c:v>
                </c:pt>
                <c:pt idx="624">
                  <c:v>62500000</c:v>
                </c:pt>
                <c:pt idx="625">
                  <c:v>62600000</c:v>
                </c:pt>
                <c:pt idx="626">
                  <c:v>62700000</c:v>
                </c:pt>
                <c:pt idx="627">
                  <c:v>62800000</c:v>
                </c:pt>
                <c:pt idx="628">
                  <c:v>62900000</c:v>
                </c:pt>
                <c:pt idx="629">
                  <c:v>63000000</c:v>
                </c:pt>
                <c:pt idx="630">
                  <c:v>63100000</c:v>
                </c:pt>
                <c:pt idx="631">
                  <c:v>63200000</c:v>
                </c:pt>
                <c:pt idx="632">
                  <c:v>63300000</c:v>
                </c:pt>
                <c:pt idx="633">
                  <c:v>63400000</c:v>
                </c:pt>
                <c:pt idx="634">
                  <c:v>63500000</c:v>
                </c:pt>
                <c:pt idx="635">
                  <c:v>63600000</c:v>
                </c:pt>
                <c:pt idx="636">
                  <c:v>63700000</c:v>
                </c:pt>
                <c:pt idx="637">
                  <c:v>63800000</c:v>
                </c:pt>
                <c:pt idx="638">
                  <c:v>63900000</c:v>
                </c:pt>
                <c:pt idx="639">
                  <c:v>64000000</c:v>
                </c:pt>
                <c:pt idx="640">
                  <c:v>64100000</c:v>
                </c:pt>
                <c:pt idx="641">
                  <c:v>64200000</c:v>
                </c:pt>
                <c:pt idx="642">
                  <c:v>64300000</c:v>
                </c:pt>
                <c:pt idx="643">
                  <c:v>64400000</c:v>
                </c:pt>
                <c:pt idx="644">
                  <c:v>64500000</c:v>
                </c:pt>
                <c:pt idx="645">
                  <c:v>64600000</c:v>
                </c:pt>
                <c:pt idx="646">
                  <c:v>64700000</c:v>
                </c:pt>
                <c:pt idx="647">
                  <c:v>64800000</c:v>
                </c:pt>
                <c:pt idx="648">
                  <c:v>64900000</c:v>
                </c:pt>
                <c:pt idx="649">
                  <c:v>65000000</c:v>
                </c:pt>
                <c:pt idx="650">
                  <c:v>65100000</c:v>
                </c:pt>
                <c:pt idx="651">
                  <c:v>65200000</c:v>
                </c:pt>
                <c:pt idx="652">
                  <c:v>65300000</c:v>
                </c:pt>
                <c:pt idx="653">
                  <c:v>65400000</c:v>
                </c:pt>
                <c:pt idx="654">
                  <c:v>65500000</c:v>
                </c:pt>
                <c:pt idx="655">
                  <c:v>65600000</c:v>
                </c:pt>
                <c:pt idx="656">
                  <c:v>65700000</c:v>
                </c:pt>
                <c:pt idx="657">
                  <c:v>65800000</c:v>
                </c:pt>
                <c:pt idx="658">
                  <c:v>65900000</c:v>
                </c:pt>
                <c:pt idx="659">
                  <c:v>66000000</c:v>
                </c:pt>
                <c:pt idx="660">
                  <c:v>66100000</c:v>
                </c:pt>
                <c:pt idx="661">
                  <c:v>66200000</c:v>
                </c:pt>
                <c:pt idx="662">
                  <c:v>66300000</c:v>
                </c:pt>
                <c:pt idx="663">
                  <c:v>66400000</c:v>
                </c:pt>
                <c:pt idx="664">
                  <c:v>66500000</c:v>
                </c:pt>
                <c:pt idx="665">
                  <c:v>66600000</c:v>
                </c:pt>
                <c:pt idx="666">
                  <c:v>66700000</c:v>
                </c:pt>
                <c:pt idx="667">
                  <c:v>66800000</c:v>
                </c:pt>
                <c:pt idx="668">
                  <c:v>66900000</c:v>
                </c:pt>
                <c:pt idx="669">
                  <c:v>67000000</c:v>
                </c:pt>
                <c:pt idx="670">
                  <c:v>67100000</c:v>
                </c:pt>
                <c:pt idx="671">
                  <c:v>67200000</c:v>
                </c:pt>
                <c:pt idx="672">
                  <c:v>67300000</c:v>
                </c:pt>
                <c:pt idx="673">
                  <c:v>67400000</c:v>
                </c:pt>
                <c:pt idx="674">
                  <c:v>67500000</c:v>
                </c:pt>
                <c:pt idx="675">
                  <c:v>67600000</c:v>
                </c:pt>
                <c:pt idx="676">
                  <c:v>67700000</c:v>
                </c:pt>
                <c:pt idx="677">
                  <c:v>67800000</c:v>
                </c:pt>
                <c:pt idx="678">
                  <c:v>67900000</c:v>
                </c:pt>
                <c:pt idx="679">
                  <c:v>68000000</c:v>
                </c:pt>
                <c:pt idx="680">
                  <c:v>68100000</c:v>
                </c:pt>
                <c:pt idx="681">
                  <c:v>68200000</c:v>
                </c:pt>
                <c:pt idx="682">
                  <c:v>68300000</c:v>
                </c:pt>
                <c:pt idx="683">
                  <c:v>68400000</c:v>
                </c:pt>
                <c:pt idx="684">
                  <c:v>68500000</c:v>
                </c:pt>
                <c:pt idx="685">
                  <c:v>68600000</c:v>
                </c:pt>
                <c:pt idx="686">
                  <c:v>68700000</c:v>
                </c:pt>
                <c:pt idx="687">
                  <c:v>68800000</c:v>
                </c:pt>
                <c:pt idx="688">
                  <c:v>68900000</c:v>
                </c:pt>
                <c:pt idx="689">
                  <c:v>69000000</c:v>
                </c:pt>
                <c:pt idx="690">
                  <c:v>69100000</c:v>
                </c:pt>
                <c:pt idx="691">
                  <c:v>69200000</c:v>
                </c:pt>
                <c:pt idx="692">
                  <c:v>69300000</c:v>
                </c:pt>
                <c:pt idx="693">
                  <c:v>69400000</c:v>
                </c:pt>
                <c:pt idx="694">
                  <c:v>69500000</c:v>
                </c:pt>
                <c:pt idx="695">
                  <c:v>69600000</c:v>
                </c:pt>
                <c:pt idx="696">
                  <c:v>69700000</c:v>
                </c:pt>
                <c:pt idx="697">
                  <c:v>69800000</c:v>
                </c:pt>
                <c:pt idx="698">
                  <c:v>69900000</c:v>
                </c:pt>
                <c:pt idx="699">
                  <c:v>70000000</c:v>
                </c:pt>
                <c:pt idx="700">
                  <c:v>70100000</c:v>
                </c:pt>
                <c:pt idx="701">
                  <c:v>70200000</c:v>
                </c:pt>
                <c:pt idx="702">
                  <c:v>70300000</c:v>
                </c:pt>
                <c:pt idx="703">
                  <c:v>70400000</c:v>
                </c:pt>
                <c:pt idx="704">
                  <c:v>70500000</c:v>
                </c:pt>
                <c:pt idx="705">
                  <c:v>70600000</c:v>
                </c:pt>
                <c:pt idx="706">
                  <c:v>70700000</c:v>
                </c:pt>
                <c:pt idx="707">
                  <c:v>70800000</c:v>
                </c:pt>
                <c:pt idx="708">
                  <c:v>70900000</c:v>
                </c:pt>
                <c:pt idx="709">
                  <c:v>71000000</c:v>
                </c:pt>
                <c:pt idx="710">
                  <c:v>71100000</c:v>
                </c:pt>
                <c:pt idx="711">
                  <c:v>71200000</c:v>
                </c:pt>
                <c:pt idx="712">
                  <c:v>71300000</c:v>
                </c:pt>
                <c:pt idx="713">
                  <c:v>71400000</c:v>
                </c:pt>
                <c:pt idx="714">
                  <c:v>71500000</c:v>
                </c:pt>
                <c:pt idx="715">
                  <c:v>71600000</c:v>
                </c:pt>
                <c:pt idx="716">
                  <c:v>71700000</c:v>
                </c:pt>
                <c:pt idx="717">
                  <c:v>71800000</c:v>
                </c:pt>
                <c:pt idx="718">
                  <c:v>71900000</c:v>
                </c:pt>
                <c:pt idx="719">
                  <c:v>72000000</c:v>
                </c:pt>
                <c:pt idx="720">
                  <c:v>72100000</c:v>
                </c:pt>
                <c:pt idx="721">
                  <c:v>72200000</c:v>
                </c:pt>
                <c:pt idx="722">
                  <c:v>72300000</c:v>
                </c:pt>
                <c:pt idx="723">
                  <c:v>72400000</c:v>
                </c:pt>
                <c:pt idx="724">
                  <c:v>72500000</c:v>
                </c:pt>
                <c:pt idx="725">
                  <c:v>72600000</c:v>
                </c:pt>
                <c:pt idx="726">
                  <c:v>72700000</c:v>
                </c:pt>
                <c:pt idx="727">
                  <c:v>72800000</c:v>
                </c:pt>
                <c:pt idx="728">
                  <c:v>72900000</c:v>
                </c:pt>
                <c:pt idx="729">
                  <c:v>73000000</c:v>
                </c:pt>
                <c:pt idx="730">
                  <c:v>73100000</c:v>
                </c:pt>
                <c:pt idx="731">
                  <c:v>73200000</c:v>
                </c:pt>
                <c:pt idx="732">
                  <c:v>73300000</c:v>
                </c:pt>
                <c:pt idx="733">
                  <c:v>73400000</c:v>
                </c:pt>
                <c:pt idx="734">
                  <c:v>73500000</c:v>
                </c:pt>
                <c:pt idx="735">
                  <c:v>73600000</c:v>
                </c:pt>
                <c:pt idx="736">
                  <c:v>73700000</c:v>
                </c:pt>
                <c:pt idx="737">
                  <c:v>73800000</c:v>
                </c:pt>
                <c:pt idx="738">
                  <c:v>73900000</c:v>
                </c:pt>
                <c:pt idx="739">
                  <c:v>74000000</c:v>
                </c:pt>
                <c:pt idx="740">
                  <c:v>74100000</c:v>
                </c:pt>
                <c:pt idx="741">
                  <c:v>74200000</c:v>
                </c:pt>
                <c:pt idx="742">
                  <c:v>74300000</c:v>
                </c:pt>
                <c:pt idx="743">
                  <c:v>74400000</c:v>
                </c:pt>
                <c:pt idx="744">
                  <c:v>74500000</c:v>
                </c:pt>
                <c:pt idx="745">
                  <c:v>74600000</c:v>
                </c:pt>
                <c:pt idx="746">
                  <c:v>74700000</c:v>
                </c:pt>
                <c:pt idx="747">
                  <c:v>74800000</c:v>
                </c:pt>
                <c:pt idx="748">
                  <c:v>74900000</c:v>
                </c:pt>
                <c:pt idx="749">
                  <c:v>75000000</c:v>
                </c:pt>
                <c:pt idx="750">
                  <c:v>75100000</c:v>
                </c:pt>
                <c:pt idx="751">
                  <c:v>75200000</c:v>
                </c:pt>
                <c:pt idx="752">
                  <c:v>75300000</c:v>
                </c:pt>
                <c:pt idx="753">
                  <c:v>75400000</c:v>
                </c:pt>
                <c:pt idx="754">
                  <c:v>75500000</c:v>
                </c:pt>
                <c:pt idx="755">
                  <c:v>75600000</c:v>
                </c:pt>
                <c:pt idx="756">
                  <c:v>75700000</c:v>
                </c:pt>
                <c:pt idx="757">
                  <c:v>75800000</c:v>
                </c:pt>
                <c:pt idx="758">
                  <c:v>75900000</c:v>
                </c:pt>
                <c:pt idx="759">
                  <c:v>76000000</c:v>
                </c:pt>
                <c:pt idx="760">
                  <c:v>76100000</c:v>
                </c:pt>
                <c:pt idx="761">
                  <c:v>76200000</c:v>
                </c:pt>
                <c:pt idx="762">
                  <c:v>76300000</c:v>
                </c:pt>
                <c:pt idx="763">
                  <c:v>76400000</c:v>
                </c:pt>
                <c:pt idx="764">
                  <c:v>76500000</c:v>
                </c:pt>
                <c:pt idx="765">
                  <c:v>76600000</c:v>
                </c:pt>
                <c:pt idx="766">
                  <c:v>76700000</c:v>
                </c:pt>
                <c:pt idx="767">
                  <c:v>76800000</c:v>
                </c:pt>
                <c:pt idx="768">
                  <c:v>76900000</c:v>
                </c:pt>
                <c:pt idx="769">
                  <c:v>77000000</c:v>
                </c:pt>
                <c:pt idx="770">
                  <c:v>77100000</c:v>
                </c:pt>
                <c:pt idx="771">
                  <c:v>77200000</c:v>
                </c:pt>
                <c:pt idx="772">
                  <c:v>77300000</c:v>
                </c:pt>
                <c:pt idx="773">
                  <c:v>77400000</c:v>
                </c:pt>
                <c:pt idx="774">
                  <c:v>77500000</c:v>
                </c:pt>
                <c:pt idx="775">
                  <c:v>77600000</c:v>
                </c:pt>
                <c:pt idx="776">
                  <c:v>77700000</c:v>
                </c:pt>
                <c:pt idx="777">
                  <c:v>77800000</c:v>
                </c:pt>
                <c:pt idx="778">
                  <c:v>77900000</c:v>
                </c:pt>
                <c:pt idx="779">
                  <c:v>78000000</c:v>
                </c:pt>
                <c:pt idx="780">
                  <c:v>78100000</c:v>
                </c:pt>
                <c:pt idx="781">
                  <c:v>78200000</c:v>
                </c:pt>
                <c:pt idx="782">
                  <c:v>78300000</c:v>
                </c:pt>
                <c:pt idx="783">
                  <c:v>78400000</c:v>
                </c:pt>
                <c:pt idx="784">
                  <c:v>78500000</c:v>
                </c:pt>
                <c:pt idx="785">
                  <c:v>78600000</c:v>
                </c:pt>
                <c:pt idx="786">
                  <c:v>78700000</c:v>
                </c:pt>
                <c:pt idx="787">
                  <c:v>78800000</c:v>
                </c:pt>
                <c:pt idx="788">
                  <c:v>78900000</c:v>
                </c:pt>
                <c:pt idx="789">
                  <c:v>79000000</c:v>
                </c:pt>
                <c:pt idx="790">
                  <c:v>79100000</c:v>
                </c:pt>
                <c:pt idx="791">
                  <c:v>79200000</c:v>
                </c:pt>
                <c:pt idx="792">
                  <c:v>79300000</c:v>
                </c:pt>
                <c:pt idx="793">
                  <c:v>79400000</c:v>
                </c:pt>
                <c:pt idx="794">
                  <c:v>79500000</c:v>
                </c:pt>
                <c:pt idx="795">
                  <c:v>79600000</c:v>
                </c:pt>
                <c:pt idx="796">
                  <c:v>79700000</c:v>
                </c:pt>
                <c:pt idx="797">
                  <c:v>79800000</c:v>
                </c:pt>
                <c:pt idx="798">
                  <c:v>79900000</c:v>
                </c:pt>
                <c:pt idx="799">
                  <c:v>80000000</c:v>
                </c:pt>
                <c:pt idx="800">
                  <c:v>80100000</c:v>
                </c:pt>
                <c:pt idx="801">
                  <c:v>80200000</c:v>
                </c:pt>
                <c:pt idx="802">
                  <c:v>80300000</c:v>
                </c:pt>
                <c:pt idx="803">
                  <c:v>80400000</c:v>
                </c:pt>
                <c:pt idx="804">
                  <c:v>80500000</c:v>
                </c:pt>
                <c:pt idx="805">
                  <c:v>80600000</c:v>
                </c:pt>
                <c:pt idx="806">
                  <c:v>80700000</c:v>
                </c:pt>
                <c:pt idx="807">
                  <c:v>80800000</c:v>
                </c:pt>
                <c:pt idx="808">
                  <c:v>80900000</c:v>
                </c:pt>
                <c:pt idx="809">
                  <c:v>81000000</c:v>
                </c:pt>
                <c:pt idx="810">
                  <c:v>81100000</c:v>
                </c:pt>
                <c:pt idx="811">
                  <c:v>81200000</c:v>
                </c:pt>
                <c:pt idx="812">
                  <c:v>81300000</c:v>
                </c:pt>
                <c:pt idx="813">
                  <c:v>81400000</c:v>
                </c:pt>
                <c:pt idx="814">
                  <c:v>81500000</c:v>
                </c:pt>
                <c:pt idx="815">
                  <c:v>81600000</c:v>
                </c:pt>
                <c:pt idx="816">
                  <c:v>81700000</c:v>
                </c:pt>
                <c:pt idx="817">
                  <c:v>81800000</c:v>
                </c:pt>
                <c:pt idx="818">
                  <c:v>81900000</c:v>
                </c:pt>
                <c:pt idx="819">
                  <c:v>82000000</c:v>
                </c:pt>
                <c:pt idx="820">
                  <c:v>82100000</c:v>
                </c:pt>
                <c:pt idx="821">
                  <c:v>82200000</c:v>
                </c:pt>
                <c:pt idx="822">
                  <c:v>82300000</c:v>
                </c:pt>
                <c:pt idx="823">
                  <c:v>82400000</c:v>
                </c:pt>
                <c:pt idx="824">
                  <c:v>82500000</c:v>
                </c:pt>
                <c:pt idx="825">
                  <c:v>82600000</c:v>
                </c:pt>
                <c:pt idx="826">
                  <c:v>82700000</c:v>
                </c:pt>
                <c:pt idx="827">
                  <c:v>82800000</c:v>
                </c:pt>
                <c:pt idx="828">
                  <c:v>82900000</c:v>
                </c:pt>
                <c:pt idx="829">
                  <c:v>83000000</c:v>
                </c:pt>
                <c:pt idx="830">
                  <c:v>83100000</c:v>
                </c:pt>
                <c:pt idx="831">
                  <c:v>83200000</c:v>
                </c:pt>
                <c:pt idx="832">
                  <c:v>83300000</c:v>
                </c:pt>
                <c:pt idx="833">
                  <c:v>83400000</c:v>
                </c:pt>
                <c:pt idx="834">
                  <c:v>83500000</c:v>
                </c:pt>
                <c:pt idx="835">
                  <c:v>83600000</c:v>
                </c:pt>
                <c:pt idx="836">
                  <c:v>83700000</c:v>
                </c:pt>
                <c:pt idx="837">
                  <c:v>83800000</c:v>
                </c:pt>
                <c:pt idx="838">
                  <c:v>83900000</c:v>
                </c:pt>
                <c:pt idx="839">
                  <c:v>84000000</c:v>
                </c:pt>
                <c:pt idx="840">
                  <c:v>84100000</c:v>
                </c:pt>
                <c:pt idx="841">
                  <c:v>84200000</c:v>
                </c:pt>
                <c:pt idx="842">
                  <c:v>84300000</c:v>
                </c:pt>
                <c:pt idx="843">
                  <c:v>84400000</c:v>
                </c:pt>
                <c:pt idx="844">
                  <c:v>84500000</c:v>
                </c:pt>
                <c:pt idx="845">
                  <c:v>84600000</c:v>
                </c:pt>
                <c:pt idx="846">
                  <c:v>84700000</c:v>
                </c:pt>
                <c:pt idx="847">
                  <c:v>84800000</c:v>
                </c:pt>
                <c:pt idx="848">
                  <c:v>84900000</c:v>
                </c:pt>
                <c:pt idx="849">
                  <c:v>85000000</c:v>
                </c:pt>
                <c:pt idx="850">
                  <c:v>85100000</c:v>
                </c:pt>
                <c:pt idx="851">
                  <c:v>85200000</c:v>
                </c:pt>
                <c:pt idx="852">
                  <c:v>85300000</c:v>
                </c:pt>
                <c:pt idx="853">
                  <c:v>85400000</c:v>
                </c:pt>
                <c:pt idx="854">
                  <c:v>85500000</c:v>
                </c:pt>
                <c:pt idx="855">
                  <c:v>85600000</c:v>
                </c:pt>
                <c:pt idx="856">
                  <c:v>85700000</c:v>
                </c:pt>
                <c:pt idx="857">
                  <c:v>85800000</c:v>
                </c:pt>
                <c:pt idx="858">
                  <c:v>85900000</c:v>
                </c:pt>
                <c:pt idx="859">
                  <c:v>86000000</c:v>
                </c:pt>
                <c:pt idx="860">
                  <c:v>86100000</c:v>
                </c:pt>
                <c:pt idx="861">
                  <c:v>86200000</c:v>
                </c:pt>
                <c:pt idx="862">
                  <c:v>86300000</c:v>
                </c:pt>
                <c:pt idx="863">
                  <c:v>86400000</c:v>
                </c:pt>
                <c:pt idx="864">
                  <c:v>86500000</c:v>
                </c:pt>
                <c:pt idx="865">
                  <c:v>86600000</c:v>
                </c:pt>
                <c:pt idx="866">
                  <c:v>86700000</c:v>
                </c:pt>
                <c:pt idx="867">
                  <c:v>86800000</c:v>
                </c:pt>
                <c:pt idx="868">
                  <c:v>86900000</c:v>
                </c:pt>
                <c:pt idx="869">
                  <c:v>87000000</c:v>
                </c:pt>
                <c:pt idx="870">
                  <c:v>87100000</c:v>
                </c:pt>
                <c:pt idx="871">
                  <c:v>87200000</c:v>
                </c:pt>
                <c:pt idx="872">
                  <c:v>87300000</c:v>
                </c:pt>
                <c:pt idx="873">
                  <c:v>87400000</c:v>
                </c:pt>
                <c:pt idx="874">
                  <c:v>87500000</c:v>
                </c:pt>
                <c:pt idx="875">
                  <c:v>87600000</c:v>
                </c:pt>
                <c:pt idx="876">
                  <c:v>87700000</c:v>
                </c:pt>
                <c:pt idx="877">
                  <c:v>87800000</c:v>
                </c:pt>
                <c:pt idx="878">
                  <c:v>87900000</c:v>
                </c:pt>
                <c:pt idx="879">
                  <c:v>88000000</c:v>
                </c:pt>
                <c:pt idx="880">
                  <c:v>88100000</c:v>
                </c:pt>
                <c:pt idx="881">
                  <c:v>88200000</c:v>
                </c:pt>
                <c:pt idx="882">
                  <c:v>88300000</c:v>
                </c:pt>
                <c:pt idx="883">
                  <c:v>88400000</c:v>
                </c:pt>
                <c:pt idx="884">
                  <c:v>88500000</c:v>
                </c:pt>
                <c:pt idx="885">
                  <c:v>88600000</c:v>
                </c:pt>
                <c:pt idx="886">
                  <c:v>88700000</c:v>
                </c:pt>
                <c:pt idx="887">
                  <c:v>88800000</c:v>
                </c:pt>
                <c:pt idx="888">
                  <c:v>88900000</c:v>
                </c:pt>
                <c:pt idx="889">
                  <c:v>89000000</c:v>
                </c:pt>
                <c:pt idx="890">
                  <c:v>89100000</c:v>
                </c:pt>
                <c:pt idx="891">
                  <c:v>89200000</c:v>
                </c:pt>
                <c:pt idx="892">
                  <c:v>89300000</c:v>
                </c:pt>
                <c:pt idx="893">
                  <c:v>89400000</c:v>
                </c:pt>
                <c:pt idx="894">
                  <c:v>89500000</c:v>
                </c:pt>
                <c:pt idx="895">
                  <c:v>89600000</c:v>
                </c:pt>
                <c:pt idx="896">
                  <c:v>89700000</c:v>
                </c:pt>
                <c:pt idx="897">
                  <c:v>89800000</c:v>
                </c:pt>
                <c:pt idx="898">
                  <c:v>89900000</c:v>
                </c:pt>
                <c:pt idx="899">
                  <c:v>90000000</c:v>
                </c:pt>
                <c:pt idx="900">
                  <c:v>90100000</c:v>
                </c:pt>
                <c:pt idx="901">
                  <c:v>90200000</c:v>
                </c:pt>
                <c:pt idx="902">
                  <c:v>90300000</c:v>
                </c:pt>
                <c:pt idx="903">
                  <c:v>90400000</c:v>
                </c:pt>
                <c:pt idx="904">
                  <c:v>90500000</c:v>
                </c:pt>
                <c:pt idx="905">
                  <c:v>90600000</c:v>
                </c:pt>
                <c:pt idx="906">
                  <c:v>90700000</c:v>
                </c:pt>
                <c:pt idx="907">
                  <c:v>90800000</c:v>
                </c:pt>
                <c:pt idx="908">
                  <c:v>90900000</c:v>
                </c:pt>
                <c:pt idx="909">
                  <c:v>91000000</c:v>
                </c:pt>
                <c:pt idx="910">
                  <c:v>91100000</c:v>
                </c:pt>
                <c:pt idx="911">
                  <c:v>91200000</c:v>
                </c:pt>
                <c:pt idx="912">
                  <c:v>91300000</c:v>
                </c:pt>
                <c:pt idx="913">
                  <c:v>91400000</c:v>
                </c:pt>
                <c:pt idx="914">
                  <c:v>91500000</c:v>
                </c:pt>
                <c:pt idx="915">
                  <c:v>91600000</c:v>
                </c:pt>
                <c:pt idx="916">
                  <c:v>91700000</c:v>
                </c:pt>
                <c:pt idx="917">
                  <c:v>91800000</c:v>
                </c:pt>
                <c:pt idx="918">
                  <c:v>91900000</c:v>
                </c:pt>
                <c:pt idx="919">
                  <c:v>92000000</c:v>
                </c:pt>
                <c:pt idx="920">
                  <c:v>92100000</c:v>
                </c:pt>
                <c:pt idx="921">
                  <c:v>92200000</c:v>
                </c:pt>
                <c:pt idx="922">
                  <c:v>92300000</c:v>
                </c:pt>
                <c:pt idx="923">
                  <c:v>92400000</c:v>
                </c:pt>
                <c:pt idx="924">
                  <c:v>92500000</c:v>
                </c:pt>
                <c:pt idx="925">
                  <c:v>92600000</c:v>
                </c:pt>
                <c:pt idx="926">
                  <c:v>92700000</c:v>
                </c:pt>
                <c:pt idx="927">
                  <c:v>92800000</c:v>
                </c:pt>
                <c:pt idx="928">
                  <c:v>92900000</c:v>
                </c:pt>
                <c:pt idx="929">
                  <c:v>93000000</c:v>
                </c:pt>
                <c:pt idx="930">
                  <c:v>93100000</c:v>
                </c:pt>
                <c:pt idx="931">
                  <c:v>93200000</c:v>
                </c:pt>
                <c:pt idx="932">
                  <c:v>93300000</c:v>
                </c:pt>
                <c:pt idx="933">
                  <c:v>93400000</c:v>
                </c:pt>
                <c:pt idx="934">
                  <c:v>93500000</c:v>
                </c:pt>
                <c:pt idx="935">
                  <c:v>93600000</c:v>
                </c:pt>
                <c:pt idx="936">
                  <c:v>93700000</c:v>
                </c:pt>
                <c:pt idx="937">
                  <c:v>93800000</c:v>
                </c:pt>
                <c:pt idx="938">
                  <c:v>93900000</c:v>
                </c:pt>
                <c:pt idx="939">
                  <c:v>94000000</c:v>
                </c:pt>
                <c:pt idx="940">
                  <c:v>94100000</c:v>
                </c:pt>
                <c:pt idx="941">
                  <c:v>94200000</c:v>
                </c:pt>
                <c:pt idx="942">
                  <c:v>94300000</c:v>
                </c:pt>
                <c:pt idx="943">
                  <c:v>94400000</c:v>
                </c:pt>
                <c:pt idx="944">
                  <c:v>94500000</c:v>
                </c:pt>
                <c:pt idx="945">
                  <c:v>94600000</c:v>
                </c:pt>
                <c:pt idx="946">
                  <c:v>94700000</c:v>
                </c:pt>
                <c:pt idx="947">
                  <c:v>94800000</c:v>
                </c:pt>
                <c:pt idx="948">
                  <c:v>94900000</c:v>
                </c:pt>
                <c:pt idx="949">
                  <c:v>95000000</c:v>
                </c:pt>
                <c:pt idx="950">
                  <c:v>95100000</c:v>
                </c:pt>
                <c:pt idx="951">
                  <c:v>95200000</c:v>
                </c:pt>
                <c:pt idx="952">
                  <c:v>95300000</c:v>
                </c:pt>
                <c:pt idx="953">
                  <c:v>95400000</c:v>
                </c:pt>
                <c:pt idx="954">
                  <c:v>95500000</c:v>
                </c:pt>
                <c:pt idx="955">
                  <c:v>95600000</c:v>
                </c:pt>
                <c:pt idx="956">
                  <c:v>95700000</c:v>
                </c:pt>
                <c:pt idx="957">
                  <c:v>95800000</c:v>
                </c:pt>
                <c:pt idx="958">
                  <c:v>95900000</c:v>
                </c:pt>
                <c:pt idx="959">
                  <c:v>96000000</c:v>
                </c:pt>
                <c:pt idx="960">
                  <c:v>96100000</c:v>
                </c:pt>
                <c:pt idx="961">
                  <c:v>96200000</c:v>
                </c:pt>
                <c:pt idx="962">
                  <c:v>96300000</c:v>
                </c:pt>
                <c:pt idx="963">
                  <c:v>96400000</c:v>
                </c:pt>
                <c:pt idx="964">
                  <c:v>96500000</c:v>
                </c:pt>
                <c:pt idx="965">
                  <c:v>96600000</c:v>
                </c:pt>
                <c:pt idx="966">
                  <c:v>96700000</c:v>
                </c:pt>
                <c:pt idx="967">
                  <c:v>96800000</c:v>
                </c:pt>
                <c:pt idx="968">
                  <c:v>96900000</c:v>
                </c:pt>
                <c:pt idx="969">
                  <c:v>97000000</c:v>
                </c:pt>
                <c:pt idx="970">
                  <c:v>97100000</c:v>
                </c:pt>
                <c:pt idx="971">
                  <c:v>97200000</c:v>
                </c:pt>
                <c:pt idx="972">
                  <c:v>97300000</c:v>
                </c:pt>
                <c:pt idx="973">
                  <c:v>97400000</c:v>
                </c:pt>
                <c:pt idx="974">
                  <c:v>97500000</c:v>
                </c:pt>
                <c:pt idx="975">
                  <c:v>97600000</c:v>
                </c:pt>
                <c:pt idx="976">
                  <c:v>97700000</c:v>
                </c:pt>
                <c:pt idx="977">
                  <c:v>97800000</c:v>
                </c:pt>
                <c:pt idx="978">
                  <c:v>97900000</c:v>
                </c:pt>
                <c:pt idx="979">
                  <c:v>98000000</c:v>
                </c:pt>
                <c:pt idx="980">
                  <c:v>98100000</c:v>
                </c:pt>
                <c:pt idx="981">
                  <c:v>98200000</c:v>
                </c:pt>
                <c:pt idx="982">
                  <c:v>98300000</c:v>
                </c:pt>
                <c:pt idx="983">
                  <c:v>98400000</c:v>
                </c:pt>
                <c:pt idx="984">
                  <c:v>98500000</c:v>
                </c:pt>
                <c:pt idx="985">
                  <c:v>98600000</c:v>
                </c:pt>
                <c:pt idx="986">
                  <c:v>98700000</c:v>
                </c:pt>
                <c:pt idx="987">
                  <c:v>98800000</c:v>
                </c:pt>
                <c:pt idx="988">
                  <c:v>98900000</c:v>
                </c:pt>
                <c:pt idx="989">
                  <c:v>99000000</c:v>
                </c:pt>
                <c:pt idx="990">
                  <c:v>99100000</c:v>
                </c:pt>
                <c:pt idx="991">
                  <c:v>99200000</c:v>
                </c:pt>
                <c:pt idx="992">
                  <c:v>99300000</c:v>
                </c:pt>
                <c:pt idx="993">
                  <c:v>99400000</c:v>
                </c:pt>
                <c:pt idx="994">
                  <c:v>99500000</c:v>
                </c:pt>
                <c:pt idx="995">
                  <c:v>99600000</c:v>
                </c:pt>
                <c:pt idx="996">
                  <c:v>99700000</c:v>
                </c:pt>
                <c:pt idx="997">
                  <c:v>99800000</c:v>
                </c:pt>
                <c:pt idx="998">
                  <c:v>99900000</c:v>
                </c:pt>
                <c:pt idx="999">
                  <c:v>100000000</c:v>
                </c:pt>
                <c:pt idx="1000">
                  <c:v>100100000</c:v>
                </c:pt>
                <c:pt idx="1001">
                  <c:v>100200000</c:v>
                </c:pt>
                <c:pt idx="1002">
                  <c:v>100300000</c:v>
                </c:pt>
                <c:pt idx="1003">
                  <c:v>100400000</c:v>
                </c:pt>
                <c:pt idx="1004">
                  <c:v>100500000</c:v>
                </c:pt>
                <c:pt idx="1005">
                  <c:v>100600000</c:v>
                </c:pt>
                <c:pt idx="1006">
                  <c:v>100700000</c:v>
                </c:pt>
                <c:pt idx="1007">
                  <c:v>100800000</c:v>
                </c:pt>
                <c:pt idx="1008">
                  <c:v>100900000</c:v>
                </c:pt>
                <c:pt idx="1009">
                  <c:v>101000000</c:v>
                </c:pt>
                <c:pt idx="1010">
                  <c:v>101100000</c:v>
                </c:pt>
                <c:pt idx="1011">
                  <c:v>101200000</c:v>
                </c:pt>
                <c:pt idx="1012">
                  <c:v>101300000</c:v>
                </c:pt>
                <c:pt idx="1013">
                  <c:v>101400000</c:v>
                </c:pt>
                <c:pt idx="1014">
                  <c:v>101500000</c:v>
                </c:pt>
                <c:pt idx="1015">
                  <c:v>101600000</c:v>
                </c:pt>
                <c:pt idx="1016">
                  <c:v>101700000</c:v>
                </c:pt>
                <c:pt idx="1017">
                  <c:v>101800000</c:v>
                </c:pt>
                <c:pt idx="1018">
                  <c:v>101900000</c:v>
                </c:pt>
                <c:pt idx="1019">
                  <c:v>102000000</c:v>
                </c:pt>
                <c:pt idx="1020">
                  <c:v>102100000</c:v>
                </c:pt>
                <c:pt idx="1021">
                  <c:v>102200000</c:v>
                </c:pt>
                <c:pt idx="1022">
                  <c:v>102300000</c:v>
                </c:pt>
                <c:pt idx="1023">
                  <c:v>102400000</c:v>
                </c:pt>
                <c:pt idx="1024">
                  <c:v>102500000</c:v>
                </c:pt>
                <c:pt idx="1025">
                  <c:v>102600000</c:v>
                </c:pt>
                <c:pt idx="1026">
                  <c:v>102700000</c:v>
                </c:pt>
                <c:pt idx="1027">
                  <c:v>102800000</c:v>
                </c:pt>
                <c:pt idx="1028">
                  <c:v>102900000</c:v>
                </c:pt>
                <c:pt idx="1029">
                  <c:v>103000000</c:v>
                </c:pt>
                <c:pt idx="1030">
                  <c:v>103100000</c:v>
                </c:pt>
                <c:pt idx="1031">
                  <c:v>103200000</c:v>
                </c:pt>
                <c:pt idx="1032">
                  <c:v>103300000</c:v>
                </c:pt>
                <c:pt idx="1033">
                  <c:v>103400000</c:v>
                </c:pt>
                <c:pt idx="1034">
                  <c:v>103500000</c:v>
                </c:pt>
                <c:pt idx="1035">
                  <c:v>103600000</c:v>
                </c:pt>
                <c:pt idx="1036">
                  <c:v>103700000</c:v>
                </c:pt>
                <c:pt idx="1037">
                  <c:v>103800000</c:v>
                </c:pt>
                <c:pt idx="1038">
                  <c:v>103900000</c:v>
                </c:pt>
                <c:pt idx="1039">
                  <c:v>104000000</c:v>
                </c:pt>
                <c:pt idx="1040">
                  <c:v>104100000</c:v>
                </c:pt>
                <c:pt idx="1041">
                  <c:v>104200000</c:v>
                </c:pt>
                <c:pt idx="1042">
                  <c:v>104300000</c:v>
                </c:pt>
                <c:pt idx="1043">
                  <c:v>104400000</c:v>
                </c:pt>
                <c:pt idx="1044">
                  <c:v>104500000</c:v>
                </c:pt>
                <c:pt idx="1045">
                  <c:v>104600000</c:v>
                </c:pt>
                <c:pt idx="1046">
                  <c:v>104700000</c:v>
                </c:pt>
                <c:pt idx="1047">
                  <c:v>104800000</c:v>
                </c:pt>
                <c:pt idx="1048">
                  <c:v>104900000</c:v>
                </c:pt>
                <c:pt idx="1049">
                  <c:v>105000000</c:v>
                </c:pt>
                <c:pt idx="1050">
                  <c:v>105100000</c:v>
                </c:pt>
                <c:pt idx="1051">
                  <c:v>105200000</c:v>
                </c:pt>
                <c:pt idx="1052">
                  <c:v>105300000</c:v>
                </c:pt>
                <c:pt idx="1053">
                  <c:v>105400000</c:v>
                </c:pt>
                <c:pt idx="1054">
                  <c:v>105500000</c:v>
                </c:pt>
                <c:pt idx="1055">
                  <c:v>105600000</c:v>
                </c:pt>
                <c:pt idx="1056">
                  <c:v>105700000</c:v>
                </c:pt>
                <c:pt idx="1057">
                  <c:v>105800000</c:v>
                </c:pt>
                <c:pt idx="1058">
                  <c:v>105900000</c:v>
                </c:pt>
                <c:pt idx="1059">
                  <c:v>106000000</c:v>
                </c:pt>
                <c:pt idx="1060">
                  <c:v>106100000</c:v>
                </c:pt>
                <c:pt idx="1061">
                  <c:v>106200000</c:v>
                </c:pt>
                <c:pt idx="1062">
                  <c:v>106300000</c:v>
                </c:pt>
                <c:pt idx="1063">
                  <c:v>106400000</c:v>
                </c:pt>
                <c:pt idx="1064">
                  <c:v>106500000</c:v>
                </c:pt>
                <c:pt idx="1065">
                  <c:v>106600000</c:v>
                </c:pt>
                <c:pt idx="1066">
                  <c:v>106700000</c:v>
                </c:pt>
                <c:pt idx="1067">
                  <c:v>106800000</c:v>
                </c:pt>
                <c:pt idx="1068">
                  <c:v>106900000</c:v>
                </c:pt>
                <c:pt idx="1069">
                  <c:v>107000000</c:v>
                </c:pt>
                <c:pt idx="1070">
                  <c:v>107100000</c:v>
                </c:pt>
                <c:pt idx="1071">
                  <c:v>107200000</c:v>
                </c:pt>
                <c:pt idx="1072">
                  <c:v>107300000</c:v>
                </c:pt>
                <c:pt idx="1073">
                  <c:v>107400000</c:v>
                </c:pt>
                <c:pt idx="1074">
                  <c:v>107500000</c:v>
                </c:pt>
                <c:pt idx="1075">
                  <c:v>107600000</c:v>
                </c:pt>
                <c:pt idx="1076">
                  <c:v>107700000</c:v>
                </c:pt>
                <c:pt idx="1077">
                  <c:v>107800000</c:v>
                </c:pt>
                <c:pt idx="1078">
                  <c:v>107900000</c:v>
                </c:pt>
                <c:pt idx="1079">
                  <c:v>108000000</c:v>
                </c:pt>
                <c:pt idx="1080">
                  <c:v>108100000</c:v>
                </c:pt>
                <c:pt idx="1081">
                  <c:v>108200000</c:v>
                </c:pt>
                <c:pt idx="1082">
                  <c:v>108300000</c:v>
                </c:pt>
                <c:pt idx="1083">
                  <c:v>108400000</c:v>
                </c:pt>
                <c:pt idx="1084">
                  <c:v>108500000</c:v>
                </c:pt>
                <c:pt idx="1085">
                  <c:v>108600000</c:v>
                </c:pt>
                <c:pt idx="1086">
                  <c:v>108700000</c:v>
                </c:pt>
                <c:pt idx="1087">
                  <c:v>108800000</c:v>
                </c:pt>
                <c:pt idx="1088">
                  <c:v>108900000</c:v>
                </c:pt>
                <c:pt idx="1089">
                  <c:v>109000000</c:v>
                </c:pt>
                <c:pt idx="1090">
                  <c:v>109100000</c:v>
                </c:pt>
                <c:pt idx="1091">
                  <c:v>109200000</c:v>
                </c:pt>
                <c:pt idx="1092">
                  <c:v>109300000</c:v>
                </c:pt>
                <c:pt idx="1093">
                  <c:v>109400000</c:v>
                </c:pt>
                <c:pt idx="1094">
                  <c:v>109500000</c:v>
                </c:pt>
                <c:pt idx="1095">
                  <c:v>109600000</c:v>
                </c:pt>
                <c:pt idx="1096">
                  <c:v>109700000</c:v>
                </c:pt>
                <c:pt idx="1097">
                  <c:v>109800000</c:v>
                </c:pt>
                <c:pt idx="1098">
                  <c:v>109900000</c:v>
                </c:pt>
                <c:pt idx="1099">
                  <c:v>110000000</c:v>
                </c:pt>
                <c:pt idx="1100">
                  <c:v>110100000</c:v>
                </c:pt>
                <c:pt idx="1101">
                  <c:v>110200000</c:v>
                </c:pt>
                <c:pt idx="1102">
                  <c:v>110300000</c:v>
                </c:pt>
                <c:pt idx="1103">
                  <c:v>110400000</c:v>
                </c:pt>
                <c:pt idx="1104">
                  <c:v>110500000</c:v>
                </c:pt>
                <c:pt idx="1105">
                  <c:v>110600000</c:v>
                </c:pt>
                <c:pt idx="1106">
                  <c:v>110700000</c:v>
                </c:pt>
                <c:pt idx="1107">
                  <c:v>110800000</c:v>
                </c:pt>
                <c:pt idx="1108">
                  <c:v>110900000</c:v>
                </c:pt>
                <c:pt idx="1109">
                  <c:v>111000000</c:v>
                </c:pt>
                <c:pt idx="1110">
                  <c:v>111100000</c:v>
                </c:pt>
                <c:pt idx="1111">
                  <c:v>111200000</c:v>
                </c:pt>
                <c:pt idx="1112">
                  <c:v>111300000</c:v>
                </c:pt>
                <c:pt idx="1113">
                  <c:v>111400000</c:v>
                </c:pt>
                <c:pt idx="1114">
                  <c:v>111500000</c:v>
                </c:pt>
                <c:pt idx="1115">
                  <c:v>111600000</c:v>
                </c:pt>
                <c:pt idx="1116">
                  <c:v>111700000</c:v>
                </c:pt>
                <c:pt idx="1117">
                  <c:v>111800000</c:v>
                </c:pt>
                <c:pt idx="1118">
                  <c:v>111900000</c:v>
                </c:pt>
                <c:pt idx="1119">
                  <c:v>112000000</c:v>
                </c:pt>
                <c:pt idx="1120">
                  <c:v>112100000</c:v>
                </c:pt>
                <c:pt idx="1121">
                  <c:v>112200000</c:v>
                </c:pt>
                <c:pt idx="1122">
                  <c:v>112300000</c:v>
                </c:pt>
                <c:pt idx="1123">
                  <c:v>112400000</c:v>
                </c:pt>
                <c:pt idx="1124">
                  <c:v>112500000</c:v>
                </c:pt>
                <c:pt idx="1125">
                  <c:v>112600000</c:v>
                </c:pt>
                <c:pt idx="1126">
                  <c:v>112700000</c:v>
                </c:pt>
                <c:pt idx="1127">
                  <c:v>112800000</c:v>
                </c:pt>
                <c:pt idx="1128">
                  <c:v>112900000</c:v>
                </c:pt>
                <c:pt idx="1129">
                  <c:v>113000000</c:v>
                </c:pt>
                <c:pt idx="1130">
                  <c:v>113100000</c:v>
                </c:pt>
                <c:pt idx="1131">
                  <c:v>113200000</c:v>
                </c:pt>
                <c:pt idx="1132">
                  <c:v>113300000</c:v>
                </c:pt>
                <c:pt idx="1133">
                  <c:v>113400000</c:v>
                </c:pt>
                <c:pt idx="1134">
                  <c:v>113500000</c:v>
                </c:pt>
                <c:pt idx="1135">
                  <c:v>113600000</c:v>
                </c:pt>
                <c:pt idx="1136">
                  <c:v>113700000</c:v>
                </c:pt>
                <c:pt idx="1137">
                  <c:v>113800000</c:v>
                </c:pt>
                <c:pt idx="1138">
                  <c:v>113900000</c:v>
                </c:pt>
                <c:pt idx="1139">
                  <c:v>114000000</c:v>
                </c:pt>
                <c:pt idx="1140">
                  <c:v>114100000</c:v>
                </c:pt>
                <c:pt idx="1141">
                  <c:v>114200000</c:v>
                </c:pt>
                <c:pt idx="1142">
                  <c:v>114300000</c:v>
                </c:pt>
                <c:pt idx="1143">
                  <c:v>114400000</c:v>
                </c:pt>
                <c:pt idx="1144">
                  <c:v>114500000</c:v>
                </c:pt>
                <c:pt idx="1145">
                  <c:v>114600000</c:v>
                </c:pt>
                <c:pt idx="1146">
                  <c:v>114700000</c:v>
                </c:pt>
                <c:pt idx="1147">
                  <c:v>114800000</c:v>
                </c:pt>
                <c:pt idx="1148">
                  <c:v>114900000</c:v>
                </c:pt>
                <c:pt idx="1149">
                  <c:v>115000000</c:v>
                </c:pt>
                <c:pt idx="1150">
                  <c:v>115100000</c:v>
                </c:pt>
                <c:pt idx="1151">
                  <c:v>115200000</c:v>
                </c:pt>
                <c:pt idx="1152">
                  <c:v>115300000</c:v>
                </c:pt>
                <c:pt idx="1153">
                  <c:v>115400000</c:v>
                </c:pt>
                <c:pt idx="1154">
                  <c:v>115500000</c:v>
                </c:pt>
                <c:pt idx="1155">
                  <c:v>115600000</c:v>
                </c:pt>
                <c:pt idx="1156">
                  <c:v>115700000</c:v>
                </c:pt>
                <c:pt idx="1157">
                  <c:v>115800000</c:v>
                </c:pt>
                <c:pt idx="1158">
                  <c:v>115900000</c:v>
                </c:pt>
                <c:pt idx="1159">
                  <c:v>116000000</c:v>
                </c:pt>
                <c:pt idx="1160">
                  <c:v>116100000</c:v>
                </c:pt>
                <c:pt idx="1161">
                  <c:v>116200000</c:v>
                </c:pt>
                <c:pt idx="1162">
                  <c:v>116300000</c:v>
                </c:pt>
                <c:pt idx="1163">
                  <c:v>116400000</c:v>
                </c:pt>
                <c:pt idx="1164">
                  <c:v>116500000</c:v>
                </c:pt>
                <c:pt idx="1165">
                  <c:v>116600000</c:v>
                </c:pt>
                <c:pt idx="1166">
                  <c:v>116700000</c:v>
                </c:pt>
                <c:pt idx="1167">
                  <c:v>116800000</c:v>
                </c:pt>
                <c:pt idx="1168">
                  <c:v>116900000</c:v>
                </c:pt>
                <c:pt idx="1169">
                  <c:v>117000000</c:v>
                </c:pt>
                <c:pt idx="1170">
                  <c:v>117100000</c:v>
                </c:pt>
                <c:pt idx="1171">
                  <c:v>117200000</c:v>
                </c:pt>
                <c:pt idx="1172">
                  <c:v>117300000</c:v>
                </c:pt>
                <c:pt idx="1173">
                  <c:v>117400000</c:v>
                </c:pt>
                <c:pt idx="1174">
                  <c:v>117500000</c:v>
                </c:pt>
                <c:pt idx="1175">
                  <c:v>117600000</c:v>
                </c:pt>
                <c:pt idx="1176">
                  <c:v>117700000</c:v>
                </c:pt>
                <c:pt idx="1177">
                  <c:v>117800000</c:v>
                </c:pt>
                <c:pt idx="1178">
                  <c:v>117900000</c:v>
                </c:pt>
                <c:pt idx="1179">
                  <c:v>118000000</c:v>
                </c:pt>
                <c:pt idx="1180">
                  <c:v>118100000</c:v>
                </c:pt>
                <c:pt idx="1181">
                  <c:v>118200000</c:v>
                </c:pt>
                <c:pt idx="1182">
                  <c:v>118300000</c:v>
                </c:pt>
                <c:pt idx="1183">
                  <c:v>118400000</c:v>
                </c:pt>
                <c:pt idx="1184">
                  <c:v>118500000</c:v>
                </c:pt>
                <c:pt idx="1185">
                  <c:v>118600000</c:v>
                </c:pt>
                <c:pt idx="1186">
                  <c:v>118700000</c:v>
                </c:pt>
                <c:pt idx="1187">
                  <c:v>118800000</c:v>
                </c:pt>
                <c:pt idx="1188">
                  <c:v>118900000</c:v>
                </c:pt>
                <c:pt idx="1189">
                  <c:v>119000000</c:v>
                </c:pt>
                <c:pt idx="1190">
                  <c:v>119100000</c:v>
                </c:pt>
                <c:pt idx="1191">
                  <c:v>119200000</c:v>
                </c:pt>
                <c:pt idx="1192">
                  <c:v>119300000</c:v>
                </c:pt>
                <c:pt idx="1193">
                  <c:v>119400000</c:v>
                </c:pt>
                <c:pt idx="1194">
                  <c:v>119500000</c:v>
                </c:pt>
                <c:pt idx="1195">
                  <c:v>119600000</c:v>
                </c:pt>
                <c:pt idx="1196">
                  <c:v>119700000</c:v>
                </c:pt>
                <c:pt idx="1197">
                  <c:v>119800000</c:v>
                </c:pt>
                <c:pt idx="1198">
                  <c:v>119900000</c:v>
                </c:pt>
                <c:pt idx="1199">
                  <c:v>120000000</c:v>
                </c:pt>
                <c:pt idx="1200">
                  <c:v>120100000</c:v>
                </c:pt>
                <c:pt idx="1201">
                  <c:v>120200000</c:v>
                </c:pt>
                <c:pt idx="1202">
                  <c:v>120300000</c:v>
                </c:pt>
                <c:pt idx="1203">
                  <c:v>120400000</c:v>
                </c:pt>
                <c:pt idx="1204">
                  <c:v>120500000</c:v>
                </c:pt>
                <c:pt idx="1205">
                  <c:v>120600000</c:v>
                </c:pt>
                <c:pt idx="1206">
                  <c:v>120700000</c:v>
                </c:pt>
                <c:pt idx="1207">
                  <c:v>120800000</c:v>
                </c:pt>
                <c:pt idx="1208">
                  <c:v>120900000</c:v>
                </c:pt>
                <c:pt idx="1209">
                  <c:v>121000000</c:v>
                </c:pt>
                <c:pt idx="1210">
                  <c:v>121100000</c:v>
                </c:pt>
                <c:pt idx="1211">
                  <c:v>121200000</c:v>
                </c:pt>
                <c:pt idx="1212">
                  <c:v>121300000</c:v>
                </c:pt>
                <c:pt idx="1213">
                  <c:v>121400000</c:v>
                </c:pt>
                <c:pt idx="1214">
                  <c:v>121500000</c:v>
                </c:pt>
                <c:pt idx="1215">
                  <c:v>121600000</c:v>
                </c:pt>
                <c:pt idx="1216">
                  <c:v>121700000</c:v>
                </c:pt>
                <c:pt idx="1217">
                  <c:v>121800000</c:v>
                </c:pt>
                <c:pt idx="1218">
                  <c:v>121900000</c:v>
                </c:pt>
                <c:pt idx="1219">
                  <c:v>122000000</c:v>
                </c:pt>
                <c:pt idx="1220">
                  <c:v>122100000</c:v>
                </c:pt>
                <c:pt idx="1221">
                  <c:v>122200000</c:v>
                </c:pt>
                <c:pt idx="1222">
                  <c:v>122300000</c:v>
                </c:pt>
                <c:pt idx="1223">
                  <c:v>122400000</c:v>
                </c:pt>
                <c:pt idx="1224">
                  <c:v>122500000</c:v>
                </c:pt>
                <c:pt idx="1225">
                  <c:v>122600000</c:v>
                </c:pt>
                <c:pt idx="1226">
                  <c:v>122700000</c:v>
                </c:pt>
                <c:pt idx="1227">
                  <c:v>122800000</c:v>
                </c:pt>
                <c:pt idx="1228">
                  <c:v>122900000</c:v>
                </c:pt>
                <c:pt idx="1229">
                  <c:v>123000000</c:v>
                </c:pt>
                <c:pt idx="1230">
                  <c:v>123100000</c:v>
                </c:pt>
                <c:pt idx="1231">
                  <c:v>123200000</c:v>
                </c:pt>
                <c:pt idx="1232">
                  <c:v>123300000</c:v>
                </c:pt>
                <c:pt idx="1233">
                  <c:v>123400000</c:v>
                </c:pt>
                <c:pt idx="1234">
                  <c:v>123500000</c:v>
                </c:pt>
                <c:pt idx="1235">
                  <c:v>123600000</c:v>
                </c:pt>
                <c:pt idx="1236">
                  <c:v>123700000</c:v>
                </c:pt>
                <c:pt idx="1237">
                  <c:v>123800000</c:v>
                </c:pt>
                <c:pt idx="1238">
                  <c:v>123900000</c:v>
                </c:pt>
                <c:pt idx="1239">
                  <c:v>124000000</c:v>
                </c:pt>
                <c:pt idx="1240">
                  <c:v>124100000</c:v>
                </c:pt>
                <c:pt idx="1241">
                  <c:v>124200000</c:v>
                </c:pt>
                <c:pt idx="1242">
                  <c:v>124300000</c:v>
                </c:pt>
                <c:pt idx="1243">
                  <c:v>124400000</c:v>
                </c:pt>
                <c:pt idx="1244">
                  <c:v>124500000</c:v>
                </c:pt>
                <c:pt idx="1245">
                  <c:v>124600000</c:v>
                </c:pt>
                <c:pt idx="1246">
                  <c:v>124700000</c:v>
                </c:pt>
                <c:pt idx="1247">
                  <c:v>124800000</c:v>
                </c:pt>
                <c:pt idx="1248">
                  <c:v>124900000</c:v>
                </c:pt>
                <c:pt idx="1249">
                  <c:v>125000000</c:v>
                </c:pt>
                <c:pt idx="1250">
                  <c:v>125100000</c:v>
                </c:pt>
                <c:pt idx="1251">
                  <c:v>125200000</c:v>
                </c:pt>
                <c:pt idx="1252">
                  <c:v>125300000</c:v>
                </c:pt>
                <c:pt idx="1253">
                  <c:v>125400000</c:v>
                </c:pt>
                <c:pt idx="1254">
                  <c:v>125500000</c:v>
                </c:pt>
                <c:pt idx="1255">
                  <c:v>125600000</c:v>
                </c:pt>
                <c:pt idx="1256">
                  <c:v>125700000</c:v>
                </c:pt>
                <c:pt idx="1257">
                  <c:v>125800000</c:v>
                </c:pt>
                <c:pt idx="1258">
                  <c:v>125900000</c:v>
                </c:pt>
                <c:pt idx="1259">
                  <c:v>126000000</c:v>
                </c:pt>
                <c:pt idx="1260">
                  <c:v>126100000</c:v>
                </c:pt>
                <c:pt idx="1261">
                  <c:v>126200000</c:v>
                </c:pt>
                <c:pt idx="1262">
                  <c:v>126300000</c:v>
                </c:pt>
                <c:pt idx="1263">
                  <c:v>126400000</c:v>
                </c:pt>
                <c:pt idx="1264">
                  <c:v>126500000</c:v>
                </c:pt>
                <c:pt idx="1265">
                  <c:v>126600000</c:v>
                </c:pt>
                <c:pt idx="1266">
                  <c:v>126700000</c:v>
                </c:pt>
                <c:pt idx="1267">
                  <c:v>126800000</c:v>
                </c:pt>
                <c:pt idx="1268">
                  <c:v>126900000</c:v>
                </c:pt>
                <c:pt idx="1269">
                  <c:v>127000000</c:v>
                </c:pt>
                <c:pt idx="1270">
                  <c:v>127100000</c:v>
                </c:pt>
                <c:pt idx="1271">
                  <c:v>127200000</c:v>
                </c:pt>
                <c:pt idx="1272">
                  <c:v>127300000</c:v>
                </c:pt>
                <c:pt idx="1273">
                  <c:v>127400000</c:v>
                </c:pt>
                <c:pt idx="1274">
                  <c:v>127500000</c:v>
                </c:pt>
                <c:pt idx="1275">
                  <c:v>127600000</c:v>
                </c:pt>
                <c:pt idx="1276">
                  <c:v>127700000</c:v>
                </c:pt>
                <c:pt idx="1277">
                  <c:v>127800000</c:v>
                </c:pt>
                <c:pt idx="1278">
                  <c:v>127900000</c:v>
                </c:pt>
                <c:pt idx="1279">
                  <c:v>128000000</c:v>
                </c:pt>
                <c:pt idx="1280">
                  <c:v>128100000</c:v>
                </c:pt>
                <c:pt idx="1281">
                  <c:v>128200000</c:v>
                </c:pt>
                <c:pt idx="1282">
                  <c:v>128300000</c:v>
                </c:pt>
                <c:pt idx="1283">
                  <c:v>128400000</c:v>
                </c:pt>
                <c:pt idx="1284">
                  <c:v>128500000</c:v>
                </c:pt>
                <c:pt idx="1285">
                  <c:v>128600000</c:v>
                </c:pt>
                <c:pt idx="1286">
                  <c:v>128700000</c:v>
                </c:pt>
                <c:pt idx="1287">
                  <c:v>128800000</c:v>
                </c:pt>
                <c:pt idx="1288">
                  <c:v>128900000</c:v>
                </c:pt>
                <c:pt idx="1289">
                  <c:v>129000000</c:v>
                </c:pt>
                <c:pt idx="1290">
                  <c:v>129100000</c:v>
                </c:pt>
                <c:pt idx="1291">
                  <c:v>129200000</c:v>
                </c:pt>
                <c:pt idx="1292">
                  <c:v>129300000</c:v>
                </c:pt>
                <c:pt idx="1293">
                  <c:v>129400000</c:v>
                </c:pt>
                <c:pt idx="1294">
                  <c:v>129500000</c:v>
                </c:pt>
                <c:pt idx="1295">
                  <c:v>129600000</c:v>
                </c:pt>
                <c:pt idx="1296">
                  <c:v>129700000</c:v>
                </c:pt>
                <c:pt idx="1297">
                  <c:v>129800000</c:v>
                </c:pt>
                <c:pt idx="1298">
                  <c:v>129900000</c:v>
                </c:pt>
                <c:pt idx="1299">
                  <c:v>130000000</c:v>
                </c:pt>
                <c:pt idx="1300">
                  <c:v>130100000</c:v>
                </c:pt>
                <c:pt idx="1301">
                  <c:v>130200000</c:v>
                </c:pt>
                <c:pt idx="1302">
                  <c:v>130300000</c:v>
                </c:pt>
                <c:pt idx="1303">
                  <c:v>130400000</c:v>
                </c:pt>
                <c:pt idx="1304">
                  <c:v>130500000</c:v>
                </c:pt>
                <c:pt idx="1305">
                  <c:v>130600000</c:v>
                </c:pt>
                <c:pt idx="1306">
                  <c:v>130700000</c:v>
                </c:pt>
                <c:pt idx="1307">
                  <c:v>130800000</c:v>
                </c:pt>
                <c:pt idx="1308">
                  <c:v>130900000</c:v>
                </c:pt>
                <c:pt idx="1309">
                  <c:v>131000000</c:v>
                </c:pt>
                <c:pt idx="1310">
                  <c:v>131100000</c:v>
                </c:pt>
                <c:pt idx="1311">
                  <c:v>131200000</c:v>
                </c:pt>
                <c:pt idx="1312">
                  <c:v>131300000</c:v>
                </c:pt>
                <c:pt idx="1313">
                  <c:v>131400000</c:v>
                </c:pt>
                <c:pt idx="1314">
                  <c:v>131500000</c:v>
                </c:pt>
                <c:pt idx="1315">
                  <c:v>131600000</c:v>
                </c:pt>
                <c:pt idx="1316">
                  <c:v>131700000</c:v>
                </c:pt>
                <c:pt idx="1317">
                  <c:v>131800000</c:v>
                </c:pt>
                <c:pt idx="1318">
                  <c:v>131900000</c:v>
                </c:pt>
                <c:pt idx="1319">
                  <c:v>132000000</c:v>
                </c:pt>
                <c:pt idx="1320">
                  <c:v>132100000</c:v>
                </c:pt>
                <c:pt idx="1321">
                  <c:v>132200000</c:v>
                </c:pt>
                <c:pt idx="1322">
                  <c:v>132300000</c:v>
                </c:pt>
                <c:pt idx="1323">
                  <c:v>132400000</c:v>
                </c:pt>
                <c:pt idx="1324">
                  <c:v>132500000</c:v>
                </c:pt>
                <c:pt idx="1325">
                  <c:v>132600000</c:v>
                </c:pt>
                <c:pt idx="1326">
                  <c:v>132700000</c:v>
                </c:pt>
                <c:pt idx="1327">
                  <c:v>132800000</c:v>
                </c:pt>
                <c:pt idx="1328">
                  <c:v>132900000</c:v>
                </c:pt>
                <c:pt idx="1329">
                  <c:v>133000000</c:v>
                </c:pt>
                <c:pt idx="1330">
                  <c:v>133100000</c:v>
                </c:pt>
                <c:pt idx="1331">
                  <c:v>133200000</c:v>
                </c:pt>
                <c:pt idx="1332">
                  <c:v>133300000</c:v>
                </c:pt>
                <c:pt idx="1333">
                  <c:v>133400000</c:v>
                </c:pt>
                <c:pt idx="1334">
                  <c:v>133500000</c:v>
                </c:pt>
                <c:pt idx="1335">
                  <c:v>133600000</c:v>
                </c:pt>
                <c:pt idx="1336">
                  <c:v>133700000</c:v>
                </c:pt>
                <c:pt idx="1337">
                  <c:v>133800000</c:v>
                </c:pt>
                <c:pt idx="1338">
                  <c:v>133900000</c:v>
                </c:pt>
                <c:pt idx="1339">
                  <c:v>134000000</c:v>
                </c:pt>
                <c:pt idx="1340">
                  <c:v>134100000</c:v>
                </c:pt>
                <c:pt idx="1341">
                  <c:v>134200000</c:v>
                </c:pt>
                <c:pt idx="1342">
                  <c:v>134300000</c:v>
                </c:pt>
                <c:pt idx="1343">
                  <c:v>134400000</c:v>
                </c:pt>
                <c:pt idx="1344">
                  <c:v>134500000</c:v>
                </c:pt>
                <c:pt idx="1345">
                  <c:v>134600000</c:v>
                </c:pt>
                <c:pt idx="1346">
                  <c:v>134700000</c:v>
                </c:pt>
                <c:pt idx="1347">
                  <c:v>134800000</c:v>
                </c:pt>
                <c:pt idx="1348">
                  <c:v>134900000</c:v>
                </c:pt>
                <c:pt idx="1349">
                  <c:v>135000000</c:v>
                </c:pt>
                <c:pt idx="1350">
                  <c:v>135100000</c:v>
                </c:pt>
                <c:pt idx="1351">
                  <c:v>135200000</c:v>
                </c:pt>
                <c:pt idx="1352">
                  <c:v>135300000</c:v>
                </c:pt>
                <c:pt idx="1353">
                  <c:v>135400000</c:v>
                </c:pt>
                <c:pt idx="1354">
                  <c:v>135500000</c:v>
                </c:pt>
                <c:pt idx="1355">
                  <c:v>135600000</c:v>
                </c:pt>
                <c:pt idx="1356">
                  <c:v>135700000</c:v>
                </c:pt>
                <c:pt idx="1357">
                  <c:v>135800000</c:v>
                </c:pt>
                <c:pt idx="1358">
                  <c:v>135900000</c:v>
                </c:pt>
                <c:pt idx="1359">
                  <c:v>136000000</c:v>
                </c:pt>
                <c:pt idx="1360">
                  <c:v>136100000</c:v>
                </c:pt>
                <c:pt idx="1361">
                  <c:v>136200000</c:v>
                </c:pt>
                <c:pt idx="1362">
                  <c:v>136300000</c:v>
                </c:pt>
                <c:pt idx="1363">
                  <c:v>136400000</c:v>
                </c:pt>
                <c:pt idx="1364">
                  <c:v>136500000</c:v>
                </c:pt>
                <c:pt idx="1365">
                  <c:v>136600000</c:v>
                </c:pt>
                <c:pt idx="1366">
                  <c:v>136700000</c:v>
                </c:pt>
                <c:pt idx="1367">
                  <c:v>136800000</c:v>
                </c:pt>
                <c:pt idx="1368">
                  <c:v>136900000</c:v>
                </c:pt>
                <c:pt idx="1369">
                  <c:v>137000000</c:v>
                </c:pt>
                <c:pt idx="1370">
                  <c:v>137100000</c:v>
                </c:pt>
                <c:pt idx="1371">
                  <c:v>137200000</c:v>
                </c:pt>
                <c:pt idx="1372">
                  <c:v>137300000</c:v>
                </c:pt>
                <c:pt idx="1373">
                  <c:v>137400000</c:v>
                </c:pt>
                <c:pt idx="1374">
                  <c:v>137500000</c:v>
                </c:pt>
                <c:pt idx="1375">
                  <c:v>137600000</c:v>
                </c:pt>
                <c:pt idx="1376">
                  <c:v>137700000</c:v>
                </c:pt>
                <c:pt idx="1377">
                  <c:v>137800000</c:v>
                </c:pt>
                <c:pt idx="1378">
                  <c:v>137900000</c:v>
                </c:pt>
                <c:pt idx="1379">
                  <c:v>138000000</c:v>
                </c:pt>
                <c:pt idx="1380">
                  <c:v>138100000</c:v>
                </c:pt>
                <c:pt idx="1381">
                  <c:v>138200000</c:v>
                </c:pt>
                <c:pt idx="1382">
                  <c:v>138300000</c:v>
                </c:pt>
                <c:pt idx="1383">
                  <c:v>138400000</c:v>
                </c:pt>
                <c:pt idx="1384">
                  <c:v>138500000</c:v>
                </c:pt>
                <c:pt idx="1385">
                  <c:v>138600000</c:v>
                </c:pt>
                <c:pt idx="1386">
                  <c:v>138700000</c:v>
                </c:pt>
                <c:pt idx="1387">
                  <c:v>138800000</c:v>
                </c:pt>
                <c:pt idx="1388">
                  <c:v>138900000</c:v>
                </c:pt>
                <c:pt idx="1389">
                  <c:v>139000000</c:v>
                </c:pt>
                <c:pt idx="1390">
                  <c:v>139100000</c:v>
                </c:pt>
                <c:pt idx="1391">
                  <c:v>139200000</c:v>
                </c:pt>
                <c:pt idx="1392">
                  <c:v>139300000</c:v>
                </c:pt>
                <c:pt idx="1393">
                  <c:v>139400000</c:v>
                </c:pt>
                <c:pt idx="1394">
                  <c:v>139500000</c:v>
                </c:pt>
                <c:pt idx="1395">
                  <c:v>139600000</c:v>
                </c:pt>
                <c:pt idx="1396">
                  <c:v>139700000</c:v>
                </c:pt>
                <c:pt idx="1397">
                  <c:v>139800000</c:v>
                </c:pt>
                <c:pt idx="1398">
                  <c:v>139900000</c:v>
                </c:pt>
                <c:pt idx="1399">
                  <c:v>140000000</c:v>
                </c:pt>
                <c:pt idx="1400">
                  <c:v>140100000</c:v>
                </c:pt>
                <c:pt idx="1401">
                  <c:v>140200000</c:v>
                </c:pt>
                <c:pt idx="1402">
                  <c:v>140300000</c:v>
                </c:pt>
                <c:pt idx="1403">
                  <c:v>140400000</c:v>
                </c:pt>
                <c:pt idx="1404">
                  <c:v>140500000</c:v>
                </c:pt>
                <c:pt idx="1405">
                  <c:v>140600000</c:v>
                </c:pt>
                <c:pt idx="1406">
                  <c:v>140700000</c:v>
                </c:pt>
                <c:pt idx="1407">
                  <c:v>140800000</c:v>
                </c:pt>
                <c:pt idx="1408">
                  <c:v>140900000</c:v>
                </c:pt>
                <c:pt idx="1409">
                  <c:v>141000000</c:v>
                </c:pt>
                <c:pt idx="1410">
                  <c:v>141100000</c:v>
                </c:pt>
                <c:pt idx="1411">
                  <c:v>141200000</c:v>
                </c:pt>
                <c:pt idx="1412">
                  <c:v>141300000</c:v>
                </c:pt>
                <c:pt idx="1413">
                  <c:v>141400000</c:v>
                </c:pt>
                <c:pt idx="1414">
                  <c:v>141500000</c:v>
                </c:pt>
                <c:pt idx="1415">
                  <c:v>141600000</c:v>
                </c:pt>
                <c:pt idx="1416">
                  <c:v>141700000</c:v>
                </c:pt>
                <c:pt idx="1417">
                  <c:v>141800000</c:v>
                </c:pt>
                <c:pt idx="1418">
                  <c:v>141900000</c:v>
                </c:pt>
                <c:pt idx="1419">
                  <c:v>142000000</c:v>
                </c:pt>
                <c:pt idx="1420">
                  <c:v>142100000</c:v>
                </c:pt>
                <c:pt idx="1421">
                  <c:v>142200000</c:v>
                </c:pt>
                <c:pt idx="1422">
                  <c:v>142300000</c:v>
                </c:pt>
                <c:pt idx="1423">
                  <c:v>142400000</c:v>
                </c:pt>
                <c:pt idx="1424">
                  <c:v>142500000</c:v>
                </c:pt>
                <c:pt idx="1425">
                  <c:v>142600000</c:v>
                </c:pt>
                <c:pt idx="1426">
                  <c:v>142700000</c:v>
                </c:pt>
                <c:pt idx="1427">
                  <c:v>142800000</c:v>
                </c:pt>
                <c:pt idx="1428">
                  <c:v>142900000</c:v>
                </c:pt>
                <c:pt idx="1429">
                  <c:v>143000000</c:v>
                </c:pt>
                <c:pt idx="1430">
                  <c:v>143100000</c:v>
                </c:pt>
                <c:pt idx="1431">
                  <c:v>143200000</c:v>
                </c:pt>
                <c:pt idx="1432">
                  <c:v>143300000</c:v>
                </c:pt>
                <c:pt idx="1433">
                  <c:v>143400000</c:v>
                </c:pt>
                <c:pt idx="1434">
                  <c:v>143500000</c:v>
                </c:pt>
                <c:pt idx="1435">
                  <c:v>143600000</c:v>
                </c:pt>
                <c:pt idx="1436">
                  <c:v>143700000</c:v>
                </c:pt>
                <c:pt idx="1437">
                  <c:v>143800000</c:v>
                </c:pt>
                <c:pt idx="1438">
                  <c:v>143900000</c:v>
                </c:pt>
                <c:pt idx="1439">
                  <c:v>144000000</c:v>
                </c:pt>
                <c:pt idx="1440">
                  <c:v>144100000</c:v>
                </c:pt>
                <c:pt idx="1441">
                  <c:v>144200000</c:v>
                </c:pt>
                <c:pt idx="1442">
                  <c:v>144300000</c:v>
                </c:pt>
                <c:pt idx="1443">
                  <c:v>144400000</c:v>
                </c:pt>
                <c:pt idx="1444">
                  <c:v>144500000</c:v>
                </c:pt>
                <c:pt idx="1445">
                  <c:v>144600000</c:v>
                </c:pt>
                <c:pt idx="1446">
                  <c:v>144700000</c:v>
                </c:pt>
                <c:pt idx="1447">
                  <c:v>144800000</c:v>
                </c:pt>
                <c:pt idx="1448">
                  <c:v>144900000</c:v>
                </c:pt>
                <c:pt idx="1449">
                  <c:v>145000000</c:v>
                </c:pt>
                <c:pt idx="1450">
                  <c:v>145100000</c:v>
                </c:pt>
                <c:pt idx="1451">
                  <c:v>145200000</c:v>
                </c:pt>
                <c:pt idx="1452">
                  <c:v>145300000</c:v>
                </c:pt>
                <c:pt idx="1453">
                  <c:v>145400000</c:v>
                </c:pt>
                <c:pt idx="1454">
                  <c:v>145500000</c:v>
                </c:pt>
                <c:pt idx="1455">
                  <c:v>145600000</c:v>
                </c:pt>
                <c:pt idx="1456">
                  <c:v>145700000</c:v>
                </c:pt>
                <c:pt idx="1457">
                  <c:v>145800000</c:v>
                </c:pt>
                <c:pt idx="1458">
                  <c:v>145900000</c:v>
                </c:pt>
                <c:pt idx="1459">
                  <c:v>146000000</c:v>
                </c:pt>
                <c:pt idx="1460">
                  <c:v>146100000</c:v>
                </c:pt>
                <c:pt idx="1461">
                  <c:v>146200000</c:v>
                </c:pt>
                <c:pt idx="1462">
                  <c:v>146300000</c:v>
                </c:pt>
                <c:pt idx="1463">
                  <c:v>146400000</c:v>
                </c:pt>
                <c:pt idx="1464">
                  <c:v>146500000</c:v>
                </c:pt>
                <c:pt idx="1465">
                  <c:v>146600000</c:v>
                </c:pt>
                <c:pt idx="1466">
                  <c:v>146700000</c:v>
                </c:pt>
                <c:pt idx="1467">
                  <c:v>146800000</c:v>
                </c:pt>
                <c:pt idx="1468">
                  <c:v>146900000</c:v>
                </c:pt>
                <c:pt idx="1469">
                  <c:v>147000000</c:v>
                </c:pt>
                <c:pt idx="1470">
                  <c:v>147100000</c:v>
                </c:pt>
                <c:pt idx="1471">
                  <c:v>147200000</c:v>
                </c:pt>
                <c:pt idx="1472">
                  <c:v>147300000</c:v>
                </c:pt>
                <c:pt idx="1473">
                  <c:v>147400000</c:v>
                </c:pt>
                <c:pt idx="1474">
                  <c:v>147500000</c:v>
                </c:pt>
                <c:pt idx="1475">
                  <c:v>147600000</c:v>
                </c:pt>
                <c:pt idx="1476">
                  <c:v>147700000</c:v>
                </c:pt>
                <c:pt idx="1477">
                  <c:v>147800000</c:v>
                </c:pt>
                <c:pt idx="1478">
                  <c:v>147900000</c:v>
                </c:pt>
                <c:pt idx="1479">
                  <c:v>148000000</c:v>
                </c:pt>
                <c:pt idx="1480">
                  <c:v>148100000</c:v>
                </c:pt>
                <c:pt idx="1481">
                  <c:v>148200000</c:v>
                </c:pt>
                <c:pt idx="1482">
                  <c:v>148300000</c:v>
                </c:pt>
                <c:pt idx="1483">
                  <c:v>148400000</c:v>
                </c:pt>
                <c:pt idx="1484">
                  <c:v>148500000</c:v>
                </c:pt>
                <c:pt idx="1485">
                  <c:v>148600000</c:v>
                </c:pt>
                <c:pt idx="1486">
                  <c:v>148700000</c:v>
                </c:pt>
                <c:pt idx="1487">
                  <c:v>148800000</c:v>
                </c:pt>
                <c:pt idx="1488">
                  <c:v>148900000</c:v>
                </c:pt>
                <c:pt idx="1489">
                  <c:v>149000000</c:v>
                </c:pt>
                <c:pt idx="1490">
                  <c:v>149100000</c:v>
                </c:pt>
                <c:pt idx="1491">
                  <c:v>149200000</c:v>
                </c:pt>
                <c:pt idx="1492">
                  <c:v>149300000</c:v>
                </c:pt>
                <c:pt idx="1493">
                  <c:v>149400000</c:v>
                </c:pt>
                <c:pt idx="1494">
                  <c:v>149500000</c:v>
                </c:pt>
                <c:pt idx="1495">
                  <c:v>149600000</c:v>
                </c:pt>
                <c:pt idx="1496">
                  <c:v>149700000</c:v>
                </c:pt>
                <c:pt idx="1497">
                  <c:v>149800000</c:v>
                </c:pt>
                <c:pt idx="1498">
                  <c:v>149900000</c:v>
                </c:pt>
                <c:pt idx="1499">
                  <c:v>150000000</c:v>
                </c:pt>
                <c:pt idx="1500">
                  <c:v>150100000</c:v>
                </c:pt>
                <c:pt idx="1501">
                  <c:v>150200000</c:v>
                </c:pt>
                <c:pt idx="1502">
                  <c:v>150300000</c:v>
                </c:pt>
                <c:pt idx="1503">
                  <c:v>150400000</c:v>
                </c:pt>
                <c:pt idx="1504">
                  <c:v>150500000</c:v>
                </c:pt>
                <c:pt idx="1505">
                  <c:v>150600000</c:v>
                </c:pt>
                <c:pt idx="1506">
                  <c:v>150700000</c:v>
                </c:pt>
                <c:pt idx="1507">
                  <c:v>150800000</c:v>
                </c:pt>
                <c:pt idx="1508">
                  <c:v>150900000</c:v>
                </c:pt>
                <c:pt idx="1509">
                  <c:v>151000000</c:v>
                </c:pt>
                <c:pt idx="1510">
                  <c:v>151100000</c:v>
                </c:pt>
                <c:pt idx="1511">
                  <c:v>151200000</c:v>
                </c:pt>
                <c:pt idx="1512">
                  <c:v>151300000</c:v>
                </c:pt>
                <c:pt idx="1513">
                  <c:v>151400000</c:v>
                </c:pt>
                <c:pt idx="1514">
                  <c:v>151500000</c:v>
                </c:pt>
                <c:pt idx="1515">
                  <c:v>151600000</c:v>
                </c:pt>
                <c:pt idx="1516">
                  <c:v>151700000</c:v>
                </c:pt>
                <c:pt idx="1517">
                  <c:v>151800000</c:v>
                </c:pt>
                <c:pt idx="1518">
                  <c:v>151900000</c:v>
                </c:pt>
                <c:pt idx="1519">
                  <c:v>152000000</c:v>
                </c:pt>
                <c:pt idx="1520">
                  <c:v>152100000</c:v>
                </c:pt>
                <c:pt idx="1521">
                  <c:v>152200000</c:v>
                </c:pt>
                <c:pt idx="1522">
                  <c:v>152300000</c:v>
                </c:pt>
                <c:pt idx="1523">
                  <c:v>152400000</c:v>
                </c:pt>
                <c:pt idx="1524">
                  <c:v>152500000</c:v>
                </c:pt>
                <c:pt idx="1525">
                  <c:v>152600000</c:v>
                </c:pt>
                <c:pt idx="1526">
                  <c:v>152700000</c:v>
                </c:pt>
                <c:pt idx="1527">
                  <c:v>152800000</c:v>
                </c:pt>
                <c:pt idx="1528">
                  <c:v>152900000</c:v>
                </c:pt>
                <c:pt idx="1529">
                  <c:v>153000000</c:v>
                </c:pt>
                <c:pt idx="1530">
                  <c:v>153100000</c:v>
                </c:pt>
                <c:pt idx="1531">
                  <c:v>153200000</c:v>
                </c:pt>
                <c:pt idx="1532">
                  <c:v>153300000</c:v>
                </c:pt>
                <c:pt idx="1533">
                  <c:v>153400000</c:v>
                </c:pt>
                <c:pt idx="1534">
                  <c:v>153500000</c:v>
                </c:pt>
                <c:pt idx="1535">
                  <c:v>153600000</c:v>
                </c:pt>
                <c:pt idx="1536">
                  <c:v>153700000</c:v>
                </c:pt>
                <c:pt idx="1537">
                  <c:v>153800000</c:v>
                </c:pt>
                <c:pt idx="1538">
                  <c:v>153900000</c:v>
                </c:pt>
                <c:pt idx="1539">
                  <c:v>154000000</c:v>
                </c:pt>
                <c:pt idx="1540">
                  <c:v>154100000</c:v>
                </c:pt>
                <c:pt idx="1541">
                  <c:v>154200000</c:v>
                </c:pt>
                <c:pt idx="1542">
                  <c:v>154300000</c:v>
                </c:pt>
                <c:pt idx="1543">
                  <c:v>154400000</c:v>
                </c:pt>
                <c:pt idx="1544">
                  <c:v>154500000</c:v>
                </c:pt>
                <c:pt idx="1545">
                  <c:v>154600000</c:v>
                </c:pt>
                <c:pt idx="1546">
                  <c:v>154700000</c:v>
                </c:pt>
                <c:pt idx="1547">
                  <c:v>154800000</c:v>
                </c:pt>
                <c:pt idx="1548">
                  <c:v>154900000</c:v>
                </c:pt>
                <c:pt idx="1549">
                  <c:v>155000000</c:v>
                </c:pt>
                <c:pt idx="1550">
                  <c:v>155100000</c:v>
                </c:pt>
                <c:pt idx="1551">
                  <c:v>155200000</c:v>
                </c:pt>
                <c:pt idx="1552">
                  <c:v>155300000</c:v>
                </c:pt>
                <c:pt idx="1553">
                  <c:v>155400000</c:v>
                </c:pt>
                <c:pt idx="1554">
                  <c:v>155500000</c:v>
                </c:pt>
                <c:pt idx="1555">
                  <c:v>155600000</c:v>
                </c:pt>
                <c:pt idx="1556">
                  <c:v>155700000</c:v>
                </c:pt>
                <c:pt idx="1557">
                  <c:v>155800000</c:v>
                </c:pt>
                <c:pt idx="1558">
                  <c:v>155900000</c:v>
                </c:pt>
                <c:pt idx="1559">
                  <c:v>156000000</c:v>
                </c:pt>
                <c:pt idx="1560">
                  <c:v>156100000</c:v>
                </c:pt>
                <c:pt idx="1561">
                  <c:v>156200000</c:v>
                </c:pt>
                <c:pt idx="1562">
                  <c:v>156300000</c:v>
                </c:pt>
                <c:pt idx="1563">
                  <c:v>156400000</c:v>
                </c:pt>
                <c:pt idx="1564">
                  <c:v>156500000</c:v>
                </c:pt>
                <c:pt idx="1565">
                  <c:v>156600000</c:v>
                </c:pt>
                <c:pt idx="1566">
                  <c:v>156700000</c:v>
                </c:pt>
                <c:pt idx="1567">
                  <c:v>156800000</c:v>
                </c:pt>
                <c:pt idx="1568">
                  <c:v>156900000</c:v>
                </c:pt>
                <c:pt idx="1569">
                  <c:v>157000000</c:v>
                </c:pt>
                <c:pt idx="1570">
                  <c:v>157100000</c:v>
                </c:pt>
                <c:pt idx="1571">
                  <c:v>157200000</c:v>
                </c:pt>
                <c:pt idx="1572">
                  <c:v>157300000</c:v>
                </c:pt>
                <c:pt idx="1573">
                  <c:v>157400000</c:v>
                </c:pt>
                <c:pt idx="1574">
                  <c:v>157500000</c:v>
                </c:pt>
                <c:pt idx="1575">
                  <c:v>157600000</c:v>
                </c:pt>
                <c:pt idx="1576">
                  <c:v>157700000</c:v>
                </c:pt>
                <c:pt idx="1577">
                  <c:v>157800000</c:v>
                </c:pt>
                <c:pt idx="1578">
                  <c:v>157900000</c:v>
                </c:pt>
                <c:pt idx="1579">
                  <c:v>158000000</c:v>
                </c:pt>
                <c:pt idx="1580">
                  <c:v>158100000</c:v>
                </c:pt>
                <c:pt idx="1581">
                  <c:v>158200000</c:v>
                </c:pt>
                <c:pt idx="1582">
                  <c:v>158300000</c:v>
                </c:pt>
                <c:pt idx="1583">
                  <c:v>158400000</c:v>
                </c:pt>
                <c:pt idx="1584">
                  <c:v>158500000</c:v>
                </c:pt>
                <c:pt idx="1585">
                  <c:v>158600000</c:v>
                </c:pt>
                <c:pt idx="1586">
                  <c:v>158700000</c:v>
                </c:pt>
                <c:pt idx="1587">
                  <c:v>158800000</c:v>
                </c:pt>
                <c:pt idx="1588">
                  <c:v>158900000</c:v>
                </c:pt>
                <c:pt idx="1589">
                  <c:v>159000000</c:v>
                </c:pt>
                <c:pt idx="1590">
                  <c:v>159100000</c:v>
                </c:pt>
                <c:pt idx="1591">
                  <c:v>159200000</c:v>
                </c:pt>
                <c:pt idx="1592">
                  <c:v>159300000</c:v>
                </c:pt>
                <c:pt idx="1593">
                  <c:v>159400000</c:v>
                </c:pt>
                <c:pt idx="1594">
                  <c:v>159500000</c:v>
                </c:pt>
                <c:pt idx="1595">
                  <c:v>159600000</c:v>
                </c:pt>
                <c:pt idx="1596">
                  <c:v>159700000</c:v>
                </c:pt>
                <c:pt idx="1597">
                  <c:v>159800000</c:v>
                </c:pt>
                <c:pt idx="1598">
                  <c:v>159900000</c:v>
                </c:pt>
                <c:pt idx="1599">
                  <c:v>160000000</c:v>
                </c:pt>
                <c:pt idx="1600">
                  <c:v>160100000</c:v>
                </c:pt>
                <c:pt idx="1601">
                  <c:v>160200000</c:v>
                </c:pt>
                <c:pt idx="1602">
                  <c:v>160300000</c:v>
                </c:pt>
                <c:pt idx="1603">
                  <c:v>160400000</c:v>
                </c:pt>
                <c:pt idx="1604">
                  <c:v>160500000</c:v>
                </c:pt>
                <c:pt idx="1605">
                  <c:v>160600000</c:v>
                </c:pt>
                <c:pt idx="1606">
                  <c:v>160700000</c:v>
                </c:pt>
                <c:pt idx="1607">
                  <c:v>160800000</c:v>
                </c:pt>
                <c:pt idx="1608">
                  <c:v>160900000</c:v>
                </c:pt>
                <c:pt idx="1609">
                  <c:v>161000000</c:v>
                </c:pt>
                <c:pt idx="1610">
                  <c:v>161100000</c:v>
                </c:pt>
                <c:pt idx="1611">
                  <c:v>161200000</c:v>
                </c:pt>
                <c:pt idx="1612">
                  <c:v>161300000</c:v>
                </c:pt>
                <c:pt idx="1613">
                  <c:v>161400000</c:v>
                </c:pt>
                <c:pt idx="1614">
                  <c:v>161500000</c:v>
                </c:pt>
                <c:pt idx="1615">
                  <c:v>161600000</c:v>
                </c:pt>
                <c:pt idx="1616">
                  <c:v>161700000</c:v>
                </c:pt>
                <c:pt idx="1617">
                  <c:v>161800000</c:v>
                </c:pt>
                <c:pt idx="1618">
                  <c:v>161900000</c:v>
                </c:pt>
                <c:pt idx="1619">
                  <c:v>162000000</c:v>
                </c:pt>
                <c:pt idx="1620">
                  <c:v>162100000</c:v>
                </c:pt>
                <c:pt idx="1621">
                  <c:v>162200000</c:v>
                </c:pt>
                <c:pt idx="1622">
                  <c:v>162300000</c:v>
                </c:pt>
                <c:pt idx="1623">
                  <c:v>162400000</c:v>
                </c:pt>
                <c:pt idx="1624">
                  <c:v>162500000</c:v>
                </c:pt>
                <c:pt idx="1625">
                  <c:v>162600000</c:v>
                </c:pt>
                <c:pt idx="1626">
                  <c:v>162700000</c:v>
                </c:pt>
                <c:pt idx="1627">
                  <c:v>162800000</c:v>
                </c:pt>
                <c:pt idx="1628">
                  <c:v>162900000</c:v>
                </c:pt>
                <c:pt idx="1629">
                  <c:v>163000000</c:v>
                </c:pt>
                <c:pt idx="1630">
                  <c:v>163100000</c:v>
                </c:pt>
                <c:pt idx="1631">
                  <c:v>163200000</c:v>
                </c:pt>
                <c:pt idx="1632">
                  <c:v>163300000</c:v>
                </c:pt>
                <c:pt idx="1633">
                  <c:v>163400000</c:v>
                </c:pt>
                <c:pt idx="1634">
                  <c:v>163500000</c:v>
                </c:pt>
                <c:pt idx="1635">
                  <c:v>163600000</c:v>
                </c:pt>
                <c:pt idx="1636">
                  <c:v>163700000</c:v>
                </c:pt>
                <c:pt idx="1637">
                  <c:v>163800000</c:v>
                </c:pt>
                <c:pt idx="1638">
                  <c:v>163900000</c:v>
                </c:pt>
                <c:pt idx="1639">
                  <c:v>164000000</c:v>
                </c:pt>
                <c:pt idx="1640">
                  <c:v>164100000</c:v>
                </c:pt>
                <c:pt idx="1641">
                  <c:v>164200000</c:v>
                </c:pt>
                <c:pt idx="1642">
                  <c:v>164300000</c:v>
                </c:pt>
                <c:pt idx="1643">
                  <c:v>164400000</c:v>
                </c:pt>
                <c:pt idx="1644">
                  <c:v>164500000</c:v>
                </c:pt>
                <c:pt idx="1645">
                  <c:v>164600000</c:v>
                </c:pt>
                <c:pt idx="1646">
                  <c:v>164700000</c:v>
                </c:pt>
                <c:pt idx="1647">
                  <c:v>164800000</c:v>
                </c:pt>
                <c:pt idx="1648">
                  <c:v>164900000</c:v>
                </c:pt>
                <c:pt idx="1649">
                  <c:v>165000000</c:v>
                </c:pt>
                <c:pt idx="1650">
                  <c:v>165100000</c:v>
                </c:pt>
                <c:pt idx="1651">
                  <c:v>165200000</c:v>
                </c:pt>
                <c:pt idx="1652">
                  <c:v>165300000</c:v>
                </c:pt>
                <c:pt idx="1653">
                  <c:v>165400000</c:v>
                </c:pt>
                <c:pt idx="1654">
                  <c:v>165500000</c:v>
                </c:pt>
                <c:pt idx="1655">
                  <c:v>165600000</c:v>
                </c:pt>
                <c:pt idx="1656">
                  <c:v>165700000</c:v>
                </c:pt>
                <c:pt idx="1657">
                  <c:v>165800000</c:v>
                </c:pt>
                <c:pt idx="1658">
                  <c:v>165900000</c:v>
                </c:pt>
                <c:pt idx="1659">
                  <c:v>166000000</c:v>
                </c:pt>
                <c:pt idx="1660">
                  <c:v>166100000</c:v>
                </c:pt>
                <c:pt idx="1661">
                  <c:v>166200000</c:v>
                </c:pt>
                <c:pt idx="1662">
                  <c:v>166300000</c:v>
                </c:pt>
                <c:pt idx="1663">
                  <c:v>166400000</c:v>
                </c:pt>
                <c:pt idx="1664">
                  <c:v>166500000</c:v>
                </c:pt>
                <c:pt idx="1665">
                  <c:v>166600000</c:v>
                </c:pt>
                <c:pt idx="1666">
                  <c:v>166700000</c:v>
                </c:pt>
                <c:pt idx="1667">
                  <c:v>166800000</c:v>
                </c:pt>
                <c:pt idx="1668">
                  <c:v>166900000</c:v>
                </c:pt>
                <c:pt idx="1669">
                  <c:v>167000000</c:v>
                </c:pt>
                <c:pt idx="1670">
                  <c:v>167100000</c:v>
                </c:pt>
                <c:pt idx="1671">
                  <c:v>167200000</c:v>
                </c:pt>
                <c:pt idx="1672">
                  <c:v>167300000</c:v>
                </c:pt>
                <c:pt idx="1673">
                  <c:v>167400000</c:v>
                </c:pt>
                <c:pt idx="1674">
                  <c:v>167500000</c:v>
                </c:pt>
                <c:pt idx="1675">
                  <c:v>167600000</c:v>
                </c:pt>
                <c:pt idx="1676">
                  <c:v>167700000</c:v>
                </c:pt>
                <c:pt idx="1677">
                  <c:v>167800000</c:v>
                </c:pt>
                <c:pt idx="1678">
                  <c:v>167900000</c:v>
                </c:pt>
                <c:pt idx="1679">
                  <c:v>168000000</c:v>
                </c:pt>
                <c:pt idx="1680">
                  <c:v>168100000</c:v>
                </c:pt>
                <c:pt idx="1681">
                  <c:v>168200000</c:v>
                </c:pt>
                <c:pt idx="1682">
                  <c:v>168300000</c:v>
                </c:pt>
                <c:pt idx="1683">
                  <c:v>168400000</c:v>
                </c:pt>
                <c:pt idx="1684">
                  <c:v>168500000</c:v>
                </c:pt>
                <c:pt idx="1685">
                  <c:v>168600000</c:v>
                </c:pt>
                <c:pt idx="1686">
                  <c:v>168700000</c:v>
                </c:pt>
                <c:pt idx="1687">
                  <c:v>168800000</c:v>
                </c:pt>
                <c:pt idx="1688">
                  <c:v>168900000</c:v>
                </c:pt>
                <c:pt idx="1689">
                  <c:v>169000000</c:v>
                </c:pt>
                <c:pt idx="1690">
                  <c:v>169100000</c:v>
                </c:pt>
                <c:pt idx="1691">
                  <c:v>169200000</c:v>
                </c:pt>
                <c:pt idx="1692">
                  <c:v>169300000</c:v>
                </c:pt>
                <c:pt idx="1693">
                  <c:v>169400000</c:v>
                </c:pt>
                <c:pt idx="1694">
                  <c:v>169500000</c:v>
                </c:pt>
                <c:pt idx="1695">
                  <c:v>169600000</c:v>
                </c:pt>
                <c:pt idx="1696">
                  <c:v>169700000</c:v>
                </c:pt>
                <c:pt idx="1697">
                  <c:v>169800000</c:v>
                </c:pt>
                <c:pt idx="1698">
                  <c:v>169900000</c:v>
                </c:pt>
                <c:pt idx="1699">
                  <c:v>170000000</c:v>
                </c:pt>
                <c:pt idx="1700">
                  <c:v>170100000</c:v>
                </c:pt>
                <c:pt idx="1701">
                  <c:v>170200000</c:v>
                </c:pt>
                <c:pt idx="1702">
                  <c:v>170300000</c:v>
                </c:pt>
                <c:pt idx="1703">
                  <c:v>170400000</c:v>
                </c:pt>
                <c:pt idx="1704">
                  <c:v>170500000</c:v>
                </c:pt>
                <c:pt idx="1705">
                  <c:v>170600000</c:v>
                </c:pt>
                <c:pt idx="1706">
                  <c:v>170700000</c:v>
                </c:pt>
                <c:pt idx="1707">
                  <c:v>170800000</c:v>
                </c:pt>
                <c:pt idx="1708">
                  <c:v>170900000</c:v>
                </c:pt>
                <c:pt idx="1709">
                  <c:v>171000000</c:v>
                </c:pt>
                <c:pt idx="1710">
                  <c:v>171100000</c:v>
                </c:pt>
                <c:pt idx="1711">
                  <c:v>171200000</c:v>
                </c:pt>
                <c:pt idx="1712">
                  <c:v>171300000</c:v>
                </c:pt>
                <c:pt idx="1713">
                  <c:v>171400000</c:v>
                </c:pt>
                <c:pt idx="1714">
                  <c:v>171500000</c:v>
                </c:pt>
                <c:pt idx="1715">
                  <c:v>171600000</c:v>
                </c:pt>
                <c:pt idx="1716">
                  <c:v>171700000</c:v>
                </c:pt>
                <c:pt idx="1717">
                  <c:v>171800000</c:v>
                </c:pt>
                <c:pt idx="1718">
                  <c:v>171900000</c:v>
                </c:pt>
                <c:pt idx="1719">
                  <c:v>172000000</c:v>
                </c:pt>
                <c:pt idx="1720">
                  <c:v>172100000</c:v>
                </c:pt>
                <c:pt idx="1721">
                  <c:v>172200000</c:v>
                </c:pt>
                <c:pt idx="1722">
                  <c:v>172300000</c:v>
                </c:pt>
                <c:pt idx="1723">
                  <c:v>172400000</c:v>
                </c:pt>
                <c:pt idx="1724">
                  <c:v>172500000</c:v>
                </c:pt>
                <c:pt idx="1725">
                  <c:v>172600000</c:v>
                </c:pt>
                <c:pt idx="1726">
                  <c:v>172700000</c:v>
                </c:pt>
                <c:pt idx="1727">
                  <c:v>172800000</c:v>
                </c:pt>
                <c:pt idx="1728">
                  <c:v>172900000</c:v>
                </c:pt>
                <c:pt idx="1729">
                  <c:v>173000000</c:v>
                </c:pt>
                <c:pt idx="1730">
                  <c:v>173100000</c:v>
                </c:pt>
                <c:pt idx="1731">
                  <c:v>173200000</c:v>
                </c:pt>
                <c:pt idx="1732">
                  <c:v>173300000</c:v>
                </c:pt>
                <c:pt idx="1733">
                  <c:v>173400000</c:v>
                </c:pt>
                <c:pt idx="1734">
                  <c:v>173500000</c:v>
                </c:pt>
                <c:pt idx="1735">
                  <c:v>173600000</c:v>
                </c:pt>
                <c:pt idx="1736">
                  <c:v>173700000</c:v>
                </c:pt>
                <c:pt idx="1737">
                  <c:v>173800000</c:v>
                </c:pt>
                <c:pt idx="1738">
                  <c:v>173900000</c:v>
                </c:pt>
                <c:pt idx="1739">
                  <c:v>174000000</c:v>
                </c:pt>
                <c:pt idx="1740">
                  <c:v>174100000</c:v>
                </c:pt>
                <c:pt idx="1741">
                  <c:v>174200000</c:v>
                </c:pt>
                <c:pt idx="1742">
                  <c:v>174300000</c:v>
                </c:pt>
                <c:pt idx="1743">
                  <c:v>174400000</c:v>
                </c:pt>
                <c:pt idx="1744">
                  <c:v>174500000</c:v>
                </c:pt>
                <c:pt idx="1745">
                  <c:v>174600000</c:v>
                </c:pt>
                <c:pt idx="1746">
                  <c:v>174700000</c:v>
                </c:pt>
                <c:pt idx="1747">
                  <c:v>174800000</c:v>
                </c:pt>
                <c:pt idx="1748">
                  <c:v>174900000</c:v>
                </c:pt>
                <c:pt idx="1749">
                  <c:v>175000000</c:v>
                </c:pt>
                <c:pt idx="1750">
                  <c:v>175100000</c:v>
                </c:pt>
                <c:pt idx="1751">
                  <c:v>175200000</c:v>
                </c:pt>
                <c:pt idx="1752">
                  <c:v>175300000</c:v>
                </c:pt>
                <c:pt idx="1753">
                  <c:v>175400000</c:v>
                </c:pt>
                <c:pt idx="1754">
                  <c:v>175500000</c:v>
                </c:pt>
                <c:pt idx="1755">
                  <c:v>175600000</c:v>
                </c:pt>
                <c:pt idx="1756">
                  <c:v>175700000</c:v>
                </c:pt>
                <c:pt idx="1757">
                  <c:v>175800000</c:v>
                </c:pt>
                <c:pt idx="1758">
                  <c:v>175900000</c:v>
                </c:pt>
                <c:pt idx="1759">
                  <c:v>176000000</c:v>
                </c:pt>
                <c:pt idx="1760">
                  <c:v>176100000</c:v>
                </c:pt>
                <c:pt idx="1761">
                  <c:v>176200000</c:v>
                </c:pt>
                <c:pt idx="1762">
                  <c:v>176300000</c:v>
                </c:pt>
                <c:pt idx="1763">
                  <c:v>176400000</c:v>
                </c:pt>
                <c:pt idx="1764">
                  <c:v>176500000</c:v>
                </c:pt>
                <c:pt idx="1765">
                  <c:v>176600000</c:v>
                </c:pt>
                <c:pt idx="1766">
                  <c:v>176700000</c:v>
                </c:pt>
                <c:pt idx="1767">
                  <c:v>176800000</c:v>
                </c:pt>
                <c:pt idx="1768">
                  <c:v>176900000</c:v>
                </c:pt>
                <c:pt idx="1769">
                  <c:v>177000000</c:v>
                </c:pt>
                <c:pt idx="1770">
                  <c:v>177100000</c:v>
                </c:pt>
                <c:pt idx="1771">
                  <c:v>177200000</c:v>
                </c:pt>
                <c:pt idx="1772">
                  <c:v>177300000</c:v>
                </c:pt>
                <c:pt idx="1773">
                  <c:v>177400000</c:v>
                </c:pt>
                <c:pt idx="1774">
                  <c:v>177500000</c:v>
                </c:pt>
                <c:pt idx="1775">
                  <c:v>177600000</c:v>
                </c:pt>
                <c:pt idx="1776">
                  <c:v>177700000</c:v>
                </c:pt>
                <c:pt idx="1777">
                  <c:v>177800000</c:v>
                </c:pt>
                <c:pt idx="1778">
                  <c:v>177900000</c:v>
                </c:pt>
                <c:pt idx="1779">
                  <c:v>178000000</c:v>
                </c:pt>
                <c:pt idx="1780">
                  <c:v>178100000</c:v>
                </c:pt>
                <c:pt idx="1781">
                  <c:v>178200000</c:v>
                </c:pt>
                <c:pt idx="1782">
                  <c:v>178300000</c:v>
                </c:pt>
                <c:pt idx="1783">
                  <c:v>178400000</c:v>
                </c:pt>
                <c:pt idx="1784">
                  <c:v>178500000</c:v>
                </c:pt>
                <c:pt idx="1785">
                  <c:v>178600000</c:v>
                </c:pt>
                <c:pt idx="1786">
                  <c:v>178700000</c:v>
                </c:pt>
                <c:pt idx="1787">
                  <c:v>178800000</c:v>
                </c:pt>
                <c:pt idx="1788">
                  <c:v>178900000</c:v>
                </c:pt>
                <c:pt idx="1789">
                  <c:v>179000000</c:v>
                </c:pt>
                <c:pt idx="1790">
                  <c:v>179100000</c:v>
                </c:pt>
                <c:pt idx="1791">
                  <c:v>179200000</c:v>
                </c:pt>
                <c:pt idx="1792">
                  <c:v>179300000</c:v>
                </c:pt>
                <c:pt idx="1793">
                  <c:v>179400000</c:v>
                </c:pt>
                <c:pt idx="1794">
                  <c:v>179500000</c:v>
                </c:pt>
                <c:pt idx="1795">
                  <c:v>179600000</c:v>
                </c:pt>
                <c:pt idx="1796">
                  <c:v>179700000</c:v>
                </c:pt>
                <c:pt idx="1797">
                  <c:v>179800000</c:v>
                </c:pt>
                <c:pt idx="1798">
                  <c:v>179900000</c:v>
                </c:pt>
                <c:pt idx="1799">
                  <c:v>180000000</c:v>
                </c:pt>
                <c:pt idx="1800">
                  <c:v>180100000</c:v>
                </c:pt>
                <c:pt idx="1801">
                  <c:v>180200000</c:v>
                </c:pt>
                <c:pt idx="1802">
                  <c:v>180300000</c:v>
                </c:pt>
                <c:pt idx="1803">
                  <c:v>180400000</c:v>
                </c:pt>
                <c:pt idx="1804">
                  <c:v>180500000</c:v>
                </c:pt>
                <c:pt idx="1805">
                  <c:v>180600000</c:v>
                </c:pt>
                <c:pt idx="1806">
                  <c:v>180700000</c:v>
                </c:pt>
                <c:pt idx="1807">
                  <c:v>180800000</c:v>
                </c:pt>
                <c:pt idx="1808">
                  <c:v>180900000</c:v>
                </c:pt>
                <c:pt idx="1809">
                  <c:v>181000000</c:v>
                </c:pt>
                <c:pt idx="1810">
                  <c:v>181100000</c:v>
                </c:pt>
                <c:pt idx="1811">
                  <c:v>181200000</c:v>
                </c:pt>
                <c:pt idx="1812">
                  <c:v>181300000</c:v>
                </c:pt>
                <c:pt idx="1813">
                  <c:v>181400000</c:v>
                </c:pt>
                <c:pt idx="1814">
                  <c:v>181500000</c:v>
                </c:pt>
                <c:pt idx="1815">
                  <c:v>181600000</c:v>
                </c:pt>
                <c:pt idx="1816">
                  <c:v>181700000</c:v>
                </c:pt>
                <c:pt idx="1817">
                  <c:v>181800000</c:v>
                </c:pt>
                <c:pt idx="1818">
                  <c:v>181900000</c:v>
                </c:pt>
                <c:pt idx="1819">
                  <c:v>182000000</c:v>
                </c:pt>
                <c:pt idx="1820">
                  <c:v>182100000</c:v>
                </c:pt>
                <c:pt idx="1821">
                  <c:v>182200000</c:v>
                </c:pt>
                <c:pt idx="1822">
                  <c:v>182300000</c:v>
                </c:pt>
                <c:pt idx="1823">
                  <c:v>182400000</c:v>
                </c:pt>
                <c:pt idx="1824">
                  <c:v>182500000</c:v>
                </c:pt>
                <c:pt idx="1825">
                  <c:v>182600000</c:v>
                </c:pt>
                <c:pt idx="1826">
                  <c:v>182700000</c:v>
                </c:pt>
                <c:pt idx="1827">
                  <c:v>182800000</c:v>
                </c:pt>
                <c:pt idx="1828">
                  <c:v>182900000</c:v>
                </c:pt>
                <c:pt idx="1829">
                  <c:v>183000000</c:v>
                </c:pt>
                <c:pt idx="1830">
                  <c:v>183100000</c:v>
                </c:pt>
                <c:pt idx="1831">
                  <c:v>183200000</c:v>
                </c:pt>
                <c:pt idx="1832">
                  <c:v>183300000</c:v>
                </c:pt>
                <c:pt idx="1833">
                  <c:v>183400000</c:v>
                </c:pt>
                <c:pt idx="1834">
                  <c:v>183500000</c:v>
                </c:pt>
                <c:pt idx="1835">
                  <c:v>183600000</c:v>
                </c:pt>
                <c:pt idx="1836">
                  <c:v>183700000</c:v>
                </c:pt>
                <c:pt idx="1837">
                  <c:v>183800000</c:v>
                </c:pt>
                <c:pt idx="1838">
                  <c:v>183900000</c:v>
                </c:pt>
                <c:pt idx="1839">
                  <c:v>184000000</c:v>
                </c:pt>
                <c:pt idx="1840">
                  <c:v>184100000</c:v>
                </c:pt>
                <c:pt idx="1841">
                  <c:v>184200000</c:v>
                </c:pt>
                <c:pt idx="1842">
                  <c:v>184300000</c:v>
                </c:pt>
                <c:pt idx="1843">
                  <c:v>184400000</c:v>
                </c:pt>
                <c:pt idx="1844">
                  <c:v>184500000</c:v>
                </c:pt>
                <c:pt idx="1845">
                  <c:v>184600000</c:v>
                </c:pt>
                <c:pt idx="1846">
                  <c:v>184700000</c:v>
                </c:pt>
                <c:pt idx="1847">
                  <c:v>184800000</c:v>
                </c:pt>
                <c:pt idx="1848">
                  <c:v>184900000</c:v>
                </c:pt>
                <c:pt idx="1849">
                  <c:v>185000000</c:v>
                </c:pt>
                <c:pt idx="1850">
                  <c:v>185100000</c:v>
                </c:pt>
                <c:pt idx="1851">
                  <c:v>185200000</c:v>
                </c:pt>
                <c:pt idx="1852">
                  <c:v>185300000</c:v>
                </c:pt>
                <c:pt idx="1853">
                  <c:v>185400000</c:v>
                </c:pt>
                <c:pt idx="1854">
                  <c:v>185500000</c:v>
                </c:pt>
                <c:pt idx="1855">
                  <c:v>185600000</c:v>
                </c:pt>
                <c:pt idx="1856">
                  <c:v>185700000</c:v>
                </c:pt>
                <c:pt idx="1857">
                  <c:v>185800000</c:v>
                </c:pt>
                <c:pt idx="1858">
                  <c:v>185900000</c:v>
                </c:pt>
                <c:pt idx="1859">
                  <c:v>186000000</c:v>
                </c:pt>
                <c:pt idx="1860">
                  <c:v>186100000</c:v>
                </c:pt>
                <c:pt idx="1861">
                  <c:v>186200000</c:v>
                </c:pt>
                <c:pt idx="1862">
                  <c:v>186300000</c:v>
                </c:pt>
                <c:pt idx="1863">
                  <c:v>186400000</c:v>
                </c:pt>
                <c:pt idx="1864">
                  <c:v>186500000</c:v>
                </c:pt>
                <c:pt idx="1865">
                  <c:v>186600000</c:v>
                </c:pt>
                <c:pt idx="1866">
                  <c:v>186700000</c:v>
                </c:pt>
                <c:pt idx="1867">
                  <c:v>186800000</c:v>
                </c:pt>
                <c:pt idx="1868">
                  <c:v>186900000</c:v>
                </c:pt>
                <c:pt idx="1869">
                  <c:v>187000000</c:v>
                </c:pt>
                <c:pt idx="1870">
                  <c:v>187100000</c:v>
                </c:pt>
                <c:pt idx="1871">
                  <c:v>187200000</c:v>
                </c:pt>
                <c:pt idx="1872">
                  <c:v>187300000</c:v>
                </c:pt>
                <c:pt idx="1873">
                  <c:v>187400000</c:v>
                </c:pt>
                <c:pt idx="1874">
                  <c:v>187500000</c:v>
                </c:pt>
                <c:pt idx="1875">
                  <c:v>187600000</c:v>
                </c:pt>
                <c:pt idx="1876">
                  <c:v>187700000</c:v>
                </c:pt>
                <c:pt idx="1877">
                  <c:v>187800000</c:v>
                </c:pt>
                <c:pt idx="1878">
                  <c:v>187900000</c:v>
                </c:pt>
                <c:pt idx="1879">
                  <c:v>188000000</c:v>
                </c:pt>
                <c:pt idx="1880">
                  <c:v>188100000</c:v>
                </c:pt>
                <c:pt idx="1881">
                  <c:v>188200000</c:v>
                </c:pt>
                <c:pt idx="1882">
                  <c:v>188300000</c:v>
                </c:pt>
                <c:pt idx="1883">
                  <c:v>188400000</c:v>
                </c:pt>
                <c:pt idx="1884">
                  <c:v>188500000</c:v>
                </c:pt>
                <c:pt idx="1885">
                  <c:v>188600000</c:v>
                </c:pt>
                <c:pt idx="1886">
                  <c:v>188700000</c:v>
                </c:pt>
                <c:pt idx="1887">
                  <c:v>188800000</c:v>
                </c:pt>
                <c:pt idx="1888">
                  <c:v>188900000</c:v>
                </c:pt>
                <c:pt idx="1889">
                  <c:v>189000000</c:v>
                </c:pt>
                <c:pt idx="1890">
                  <c:v>189100000</c:v>
                </c:pt>
                <c:pt idx="1891">
                  <c:v>189200000</c:v>
                </c:pt>
                <c:pt idx="1892">
                  <c:v>189300000</c:v>
                </c:pt>
                <c:pt idx="1893">
                  <c:v>189400000</c:v>
                </c:pt>
                <c:pt idx="1894">
                  <c:v>189500000</c:v>
                </c:pt>
                <c:pt idx="1895">
                  <c:v>189600000</c:v>
                </c:pt>
                <c:pt idx="1896">
                  <c:v>189700000</c:v>
                </c:pt>
                <c:pt idx="1897">
                  <c:v>189800000</c:v>
                </c:pt>
                <c:pt idx="1898">
                  <c:v>189900000</c:v>
                </c:pt>
                <c:pt idx="1899">
                  <c:v>190000000</c:v>
                </c:pt>
                <c:pt idx="1900">
                  <c:v>190100000</c:v>
                </c:pt>
                <c:pt idx="1901">
                  <c:v>190200000</c:v>
                </c:pt>
                <c:pt idx="1902">
                  <c:v>190300000</c:v>
                </c:pt>
                <c:pt idx="1903">
                  <c:v>190400000</c:v>
                </c:pt>
                <c:pt idx="1904">
                  <c:v>190500000</c:v>
                </c:pt>
                <c:pt idx="1905">
                  <c:v>190600000</c:v>
                </c:pt>
                <c:pt idx="1906">
                  <c:v>190700000</c:v>
                </c:pt>
                <c:pt idx="1907">
                  <c:v>190800000</c:v>
                </c:pt>
                <c:pt idx="1908">
                  <c:v>190900000</c:v>
                </c:pt>
                <c:pt idx="1909">
                  <c:v>191000000</c:v>
                </c:pt>
                <c:pt idx="1910">
                  <c:v>191100000</c:v>
                </c:pt>
                <c:pt idx="1911">
                  <c:v>191200000</c:v>
                </c:pt>
                <c:pt idx="1912">
                  <c:v>191300000</c:v>
                </c:pt>
                <c:pt idx="1913">
                  <c:v>191400000</c:v>
                </c:pt>
                <c:pt idx="1914">
                  <c:v>191500000</c:v>
                </c:pt>
                <c:pt idx="1915">
                  <c:v>191600000</c:v>
                </c:pt>
                <c:pt idx="1916">
                  <c:v>191700000</c:v>
                </c:pt>
                <c:pt idx="1917">
                  <c:v>191800000</c:v>
                </c:pt>
                <c:pt idx="1918">
                  <c:v>191900000</c:v>
                </c:pt>
                <c:pt idx="1919">
                  <c:v>192000000</c:v>
                </c:pt>
                <c:pt idx="1920">
                  <c:v>192100000</c:v>
                </c:pt>
                <c:pt idx="1921">
                  <c:v>192200000</c:v>
                </c:pt>
                <c:pt idx="1922">
                  <c:v>192300000</c:v>
                </c:pt>
                <c:pt idx="1923">
                  <c:v>192400000</c:v>
                </c:pt>
                <c:pt idx="1924">
                  <c:v>192500000</c:v>
                </c:pt>
                <c:pt idx="1925">
                  <c:v>192600000</c:v>
                </c:pt>
                <c:pt idx="1926">
                  <c:v>192700000</c:v>
                </c:pt>
                <c:pt idx="1927">
                  <c:v>192800000</c:v>
                </c:pt>
                <c:pt idx="1928">
                  <c:v>192900000</c:v>
                </c:pt>
                <c:pt idx="1929">
                  <c:v>193000000</c:v>
                </c:pt>
                <c:pt idx="1930">
                  <c:v>193100000</c:v>
                </c:pt>
                <c:pt idx="1931">
                  <c:v>193200000</c:v>
                </c:pt>
                <c:pt idx="1932">
                  <c:v>193300000</c:v>
                </c:pt>
                <c:pt idx="1933">
                  <c:v>193400000</c:v>
                </c:pt>
                <c:pt idx="1934">
                  <c:v>193500000</c:v>
                </c:pt>
                <c:pt idx="1935">
                  <c:v>193600000</c:v>
                </c:pt>
                <c:pt idx="1936">
                  <c:v>193700000</c:v>
                </c:pt>
                <c:pt idx="1937">
                  <c:v>193800000</c:v>
                </c:pt>
                <c:pt idx="1938">
                  <c:v>193900000</c:v>
                </c:pt>
                <c:pt idx="1939">
                  <c:v>194000000</c:v>
                </c:pt>
                <c:pt idx="1940">
                  <c:v>194100000</c:v>
                </c:pt>
                <c:pt idx="1941">
                  <c:v>194200000</c:v>
                </c:pt>
                <c:pt idx="1942">
                  <c:v>194300000</c:v>
                </c:pt>
                <c:pt idx="1943">
                  <c:v>194400000</c:v>
                </c:pt>
                <c:pt idx="1944">
                  <c:v>194500000</c:v>
                </c:pt>
                <c:pt idx="1945">
                  <c:v>194600000</c:v>
                </c:pt>
                <c:pt idx="1946">
                  <c:v>194700000</c:v>
                </c:pt>
                <c:pt idx="1947">
                  <c:v>194800000</c:v>
                </c:pt>
                <c:pt idx="1948">
                  <c:v>194900000</c:v>
                </c:pt>
                <c:pt idx="1949">
                  <c:v>195000000</c:v>
                </c:pt>
                <c:pt idx="1950">
                  <c:v>195100000</c:v>
                </c:pt>
                <c:pt idx="1951">
                  <c:v>195200000</c:v>
                </c:pt>
                <c:pt idx="1952">
                  <c:v>195300000</c:v>
                </c:pt>
                <c:pt idx="1953">
                  <c:v>195400000</c:v>
                </c:pt>
                <c:pt idx="1954">
                  <c:v>195500000</c:v>
                </c:pt>
                <c:pt idx="1955">
                  <c:v>195600000</c:v>
                </c:pt>
                <c:pt idx="1956">
                  <c:v>195700000</c:v>
                </c:pt>
                <c:pt idx="1957">
                  <c:v>195800000</c:v>
                </c:pt>
                <c:pt idx="1958">
                  <c:v>195900000</c:v>
                </c:pt>
                <c:pt idx="1959">
                  <c:v>196000000</c:v>
                </c:pt>
                <c:pt idx="1960">
                  <c:v>196100000</c:v>
                </c:pt>
                <c:pt idx="1961">
                  <c:v>196200000</c:v>
                </c:pt>
                <c:pt idx="1962">
                  <c:v>196300000</c:v>
                </c:pt>
                <c:pt idx="1963">
                  <c:v>196400000</c:v>
                </c:pt>
                <c:pt idx="1964">
                  <c:v>196500000</c:v>
                </c:pt>
                <c:pt idx="1965">
                  <c:v>196600000</c:v>
                </c:pt>
                <c:pt idx="1966">
                  <c:v>196700000</c:v>
                </c:pt>
                <c:pt idx="1967">
                  <c:v>196800000</c:v>
                </c:pt>
                <c:pt idx="1968">
                  <c:v>196900000</c:v>
                </c:pt>
                <c:pt idx="1969">
                  <c:v>197000000</c:v>
                </c:pt>
                <c:pt idx="1970">
                  <c:v>197100000</c:v>
                </c:pt>
                <c:pt idx="1971">
                  <c:v>197200000</c:v>
                </c:pt>
                <c:pt idx="1972">
                  <c:v>197300000</c:v>
                </c:pt>
                <c:pt idx="1973">
                  <c:v>197400000</c:v>
                </c:pt>
                <c:pt idx="1974">
                  <c:v>197500000</c:v>
                </c:pt>
                <c:pt idx="1975">
                  <c:v>197600000</c:v>
                </c:pt>
                <c:pt idx="1976">
                  <c:v>197700000</c:v>
                </c:pt>
                <c:pt idx="1977">
                  <c:v>197800000</c:v>
                </c:pt>
                <c:pt idx="1978">
                  <c:v>197900000</c:v>
                </c:pt>
                <c:pt idx="1979">
                  <c:v>198000000</c:v>
                </c:pt>
                <c:pt idx="1980">
                  <c:v>198100000</c:v>
                </c:pt>
                <c:pt idx="1981">
                  <c:v>198200000</c:v>
                </c:pt>
                <c:pt idx="1982">
                  <c:v>198300000</c:v>
                </c:pt>
                <c:pt idx="1983">
                  <c:v>198400000</c:v>
                </c:pt>
                <c:pt idx="1984">
                  <c:v>198500000</c:v>
                </c:pt>
                <c:pt idx="1985">
                  <c:v>198600000</c:v>
                </c:pt>
                <c:pt idx="1986">
                  <c:v>198700000</c:v>
                </c:pt>
                <c:pt idx="1987">
                  <c:v>198800000</c:v>
                </c:pt>
                <c:pt idx="1988">
                  <c:v>198900000</c:v>
                </c:pt>
                <c:pt idx="1989">
                  <c:v>199000000</c:v>
                </c:pt>
                <c:pt idx="1990">
                  <c:v>199100000</c:v>
                </c:pt>
                <c:pt idx="1991">
                  <c:v>199200000</c:v>
                </c:pt>
                <c:pt idx="1992">
                  <c:v>199300000</c:v>
                </c:pt>
                <c:pt idx="1993">
                  <c:v>199400000</c:v>
                </c:pt>
                <c:pt idx="1994">
                  <c:v>199500000</c:v>
                </c:pt>
                <c:pt idx="1995">
                  <c:v>199600000</c:v>
                </c:pt>
                <c:pt idx="1996">
                  <c:v>199700000</c:v>
                </c:pt>
                <c:pt idx="1997">
                  <c:v>199800000</c:v>
                </c:pt>
                <c:pt idx="1998">
                  <c:v>199900000</c:v>
                </c:pt>
                <c:pt idx="1999">
                  <c:v>200000000</c:v>
                </c:pt>
                <c:pt idx="2000">
                  <c:v>200100000</c:v>
                </c:pt>
                <c:pt idx="2001">
                  <c:v>200200000</c:v>
                </c:pt>
                <c:pt idx="2002">
                  <c:v>200300000</c:v>
                </c:pt>
                <c:pt idx="2003">
                  <c:v>200400000</c:v>
                </c:pt>
                <c:pt idx="2004">
                  <c:v>200500000</c:v>
                </c:pt>
                <c:pt idx="2005">
                  <c:v>200600000</c:v>
                </c:pt>
                <c:pt idx="2006">
                  <c:v>200700000</c:v>
                </c:pt>
                <c:pt idx="2007">
                  <c:v>200800000</c:v>
                </c:pt>
                <c:pt idx="2008">
                  <c:v>200900000</c:v>
                </c:pt>
                <c:pt idx="2009">
                  <c:v>201000000</c:v>
                </c:pt>
                <c:pt idx="2010">
                  <c:v>201100000</c:v>
                </c:pt>
                <c:pt idx="2011">
                  <c:v>201200000</c:v>
                </c:pt>
                <c:pt idx="2012">
                  <c:v>201300000</c:v>
                </c:pt>
                <c:pt idx="2013">
                  <c:v>201400000</c:v>
                </c:pt>
                <c:pt idx="2014">
                  <c:v>201500000</c:v>
                </c:pt>
                <c:pt idx="2015">
                  <c:v>201600000</c:v>
                </c:pt>
                <c:pt idx="2016">
                  <c:v>201700000</c:v>
                </c:pt>
                <c:pt idx="2017">
                  <c:v>201800000</c:v>
                </c:pt>
                <c:pt idx="2018">
                  <c:v>201900000</c:v>
                </c:pt>
                <c:pt idx="2019">
                  <c:v>202000000</c:v>
                </c:pt>
                <c:pt idx="2020">
                  <c:v>202100000</c:v>
                </c:pt>
                <c:pt idx="2021">
                  <c:v>202200000</c:v>
                </c:pt>
                <c:pt idx="2022">
                  <c:v>202300000</c:v>
                </c:pt>
                <c:pt idx="2023">
                  <c:v>202400000</c:v>
                </c:pt>
                <c:pt idx="2024">
                  <c:v>202500000</c:v>
                </c:pt>
                <c:pt idx="2025">
                  <c:v>202600000</c:v>
                </c:pt>
                <c:pt idx="2026">
                  <c:v>202700000</c:v>
                </c:pt>
                <c:pt idx="2027">
                  <c:v>202800000</c:v>
                </c:pt>
                <c:pt idx="2028">
                  <c:v>202900000</c:v>
                </c:pt>
                <c:pt idx="2029">
                  <c:v>203000000</c:v>
                </c:pt>
                <c:pt idx="2030">
                  <c:v>203100000</c:v>
                </c:pt>
                <c:pt idx="2031">
                  <c:v>203200000</c:v>
                </c:pt>
                <c:pt idx="2032">
                  <c:v>203300000</c:v>
                </c:pt>
                <c:pt idx="2033">
                  <c:v>203400000</c:v>
                </c:pt>
                <c:pt idx="2034">
                  <c:v>203500000</c:v>
                </c:pt>
                <c:pt idx="2035">
                  <c:v>203600000</c:v>
                </c:pt>
                <c:pt idx="2036">
                  <c:v>203700000</c:v>
                </c:pt>
                <c:pt idx="2037">
                  <c:v>203800000</c:v>
                </c:pt>
                <c:pt idx="2038">
                  <c:v>203900000</c:v>
                </c:pt>
                <c:pt idx="2039">
                  <c:v>204000000</c:v>
                </c:pt>
                <c:pt idx="2040">
                  <c:v>204100000</c:v>
                </c:pt>
                <c:pt idx="2041">
                  <c:v>204200000</c:v>
                </c:pt>
                <c:pt idx="2042">
                  <c:v>204300000</c:v>
                </c:pt>
                <c:pt idx="2043">
                  <c:v>204400000</c:v>
                </c:pt>
                <c:pt idx="2044">
                  <c:v>204500000</c:v>
                </c:pt>
                <c:pt idx="2045">
                  <c:v>204600000</c:v>
                </c:pt>
                <c:pt idx="2046">
                  <c:v>204700000</c:v>
                </c:pt>
                <c:pt idx="2047">
                  <c:v>204800000</c:v>
                </c:pt>
                <c:pt idx="2048">
                  <c:v>204900000</c:v>
                </c:pt>
                <c:pt idx="2049">
                  <c:v>205000000</c:v>
                </c:pt>
                <c:pt idx="2050">
                  <c:v>205100000</c:v>
                </c:pt>
                <c:pt idx="2051">
                  <c:v>205200000</c:v>
                </c:pt>
                <c:pt idx="2052">
                  <c:v>205300000</c:v>
                </c:pt>
                <c:pt idx="2053">
                  <c:v>205400000</c:v>
                </c:pt>
                <c:pt idx="2054">
                  <c:v>205500000</c:v>
                </c:pt>
                <c:pt idx="2055">
                  <c:v>205600000</c:v>
                </c:pt>
                <c:pt idx="2056">
                  <c:v>205700000</c:v>
                </c:pt>
                <c:pt idx="2057">
                  <c:v>205800000</c:v>
                </c:pt>
                <c:pt idx="2058">
                  <c:v>205900000</c:v>
                </c:pt>
                <c:pt idx="2059">
                  <c:v>206000000</c:v>
                </c:pt>
                <c:pt idx="2060">
                  <c:v>206100000</c:v>
                </c:pt>
                <c:pt idx="2061">
                  <c:v>206200000</c:v>
                </c:pt>
                <c:pt idx="2062">
                  <c:v>206300000</c:v>
                </c:pt>
                <c:pt idx="2063">
                  <c:v>206400000</c:v>
                </c:pt>
                <c:pt idx="2064">
                  <c:v>206500000</c:v>
                </c:pt>
                <c:pt idx="2065">
                  <c:v>206600000</c:v>
                </c:pt>
                <c:pt idx="2066">
                  <c:v>206700000</c:v>
                </c:pt>
                <c:pt idx="2067">
                  <c:v>206800000</c:v>
                </c:pt>
                <c:pt idx="2068">
                  <c:v>206900000</c:v>
                </c:pt>
                <c:pt idx="2069">
                  <c:v>207000000</c:v>
                </c:pt>
                <c:pt idx="2070">
                  <c:v>207100000</c:v>
                </c:pt>
                <c:pt idx="2071">
                  <c:v>207200000</c:v>
                </c:pt>
                <c:pt idx="2072">
                  <c:v>207300000</c:v>
                </c:pt>
                <c:pt idx="2073">
                  <c:v>207400000</c:v>
                </c:pt>
                <c:pt idx="2074">
                  <c:v>207500000</c:v>
                </c:pt>
                <c:pt idx="2075">
                  <c:v>207600000</c:v>
                </c:pt>
                <c:pt idx="2076">
                  <c:v>207700000</c:v>
                </c:pt>
                <c:pt idx="2077">
                  <c:v>207800000</c:v>
                </c:pt>
                <c:pt idx="2078">
                  <c:v>207900000</c:v>
                </c:pt>
                <c:pt idx="2079">
                  <c:v>208000000</c:v>
                </c:pt>
                <c:pt idx="2080">
                  <c:v>208100000</c:v>
                </c:pt>
                <c:pt idx="2081">
                  <c:v>208200000</c:v>
                </c:pt>
                <c:pt idx="2082">
                  <c:v>208300000</c:v>
                </c:pt>
                <c:pt idx="2083">
                  <c:v>208400000</c:v>
                </c:pt>
                <c:pt idx="2084">
                  <c:v>208500000</c:v>
                </c:pt>
                <c:pt idx="2085">
                  <c:v>208600000</c:v>
                </c:pt>
                <c:pt idx="2086">
                  <c:v>208700000</c:v>
                </c:pt>
                <c:pt idx="2087">
                  <c:v>208800000</c:v>
                </c:pt>
                <c:pt idx="2088">
                  <c:v>208900000</c:v>
                </c:pt>
                <c:pt idx="2089">
                  <c:v>209000000</c:v>
                </c:pt>
                <c:pt idx="2090">
                  <c:v>209100000</c:v>
                </c:pt>
                <c:pt idx="2091">
                  <c:v>209200000</c:v>
                </c:pt>
                <c:pt idx="2092">
                  <c:v>209300000</c:v>
                </c:pt>
                <c:pt idx="2093">
                  <c:v>209400000</c:v>
                </c:pt>
                <c:pt idx="2094">
                  <c:v>209500000</c:v>
                </c:pt>
                <c:pt idx="2095">
                  <c:v>209600000</c:v>
                </c:pt>
                <c:pt idx="2096">
                  <c:v>209700000</c:v>
                </c:pt>
                <c:pt idx="2097">
                  <c:v>209800000</c:v>
                </c:pt>
                <c:pt idx="2098">
                  <c:v>209900000</c:v>
                </c:pt>
                <c:pt idx="2099">
                  <c:v>210000000</c:v>
                </c:pt>
                <c:pt idx="2100">
                  <c:v>210100000</c:v>
                </c:pt>
                <c:pt idx="2101">
                  <c:v>210200000</c:v>
                </c:pt>
                <c:pt idx="2102">
                  <c:v>210300000</c:v>
                </c:pt>
                <c:pt idx="2103">
                  <c:v>210400000</c:v>
                </c:pt>
                <c:pt idx="2104">
                  <c:v>210500000</c:v>
                </c:pt>
                <c:pt idx="2105">
                  <c:v>210600000</c:v>
                </c:pt>
                <c:pt idx="2106">
                  <c:v>210700000</c:v>
                </c:pt>
                <c:pt idx="2107">
                  <c:v>210800000</c:v>
                </c:pt>
                <c:pt idx="2108">
                  <c:v>210900000</c:v>
                </c:pt>
                <c:pt idx="2109">
                  <c:v>211000000</c:v>
                </c:pt>
                <c:pt idx="2110">
                  <c:v>211100000</c:v>
                </c:pt>
                <c:pt idx="2111">
                  <c:v>211200000</c:v>
                </c:pt>
                <c:pt idx="2112">
                  <c:v>211300000</c:v>
                </c:pt>
                <c:pt idx="2113">
                  <c:v>211400000</c:v>
                </c:pt>
                <c:pt idx="2114">
                  <c:v>211500000</c:v>
                </c:pt>
                <c:pt idx="2115">
                  <c:v>211600000</c:v>
                </c:pt>
                <c:pt idx="2116">
                  <c:v>211700000</c:v>
                </c:pt>
                <c:pt idx="2117">
                  <c:v>211800000</c:v>
                </c:pt>
                <c:pt idx="2118">
                  <c:v>211900000</c:v>
                </c:pt>
                <c:pt idx="2119">
                  <c:v>212000000</c:v>
                </c:pt>
                <c:pt idx="2120">
                  <c:v>212100000</c:v>
                </c:pt>
                <c:pt idx="2121">
                  <c:v>212200000</c:v>
                </c:pt>
                <c:pt idx="2122">
                  <c:v>212300000</c:v>
                </c:pt>
                <c:pt idx="2123">
                  <c:v>212400000</c:v>
                </c:pt>
                <c:pt idx="2124">
                  <c:v>212500000</c:v>
                </c:pt>
                <c:pt idx="2125">
                  <c:v>212600000</c:v>
                </c:pt>
                <c:pt idx="2126">
                  <c:v>212700000</c:v>
                </c:pt>
                <c:pt idx="2127">
                  <c:v>212800000</c:v>
                </c:pt>
                <c:pt idx="2128">
                  <c:v>212900000</c:v>
                </c:pt>
                <c:pt idx="2129">
                  <c:v>213000000</c:v>
                </c:pt>
                <c:pt idx="2130">
                  <c:v>213100000</c:v>
                </c:pt>
                <c:pt idx="2131">
                  <c:v>213200000</c:v>
                </c:pt>
                <c:pt idx="2132">
                  <c:v>213300000</c:v>
                </c:pt>
                <c:pt idx="2133">
                  <c:v>213400000</c:v>
                </c:pt>
                <c:pt idx="2134">
                  <c:v>213500000</c:v>
                </c:pt>
                <c:pt idx="2135">
                  <c:v>213600000</c:v>
                </c:pt>
                <c:pt idx="2136">
                  <c:v>213700000</c:v>
                </c:pt>
                <c:pt idx="2137">
                  <c:v>213800000</c:v>
                </c:pt>
                <c:pt idx="2138">
                  <c:v>213900000</c:v>
                </c:pt>
                <c:pt idx="2139">
                  <c:v>214000000</c:v>
                </c:pt>
                <c:pt idx="2140">
                  <c:v>214100000</c:v>
                </c:pt>
                <c:pt idx="2141">
                  <c:v>214200000</c:v>
                </c:pt>
                <c:pt idx="2142">
                  <c:v>214300000</c:v>
                </c:pt>
                <c:pt idx="2143">
                  <c:v>214400000</c:v>
                </c:pt>
                <c:pt idx="2144">
                  <c:v>214500000</c:v>
                </c:pt>
                <c:pt idx="2145">
                  <c:v>214600000</c:v>
                </c:pt>
                <c:pt idx="2146">
                  <c:v>214700000</c:v>
                </c:pt>
                <c:pt idx="2147">
                  <c:v>214800000</c:v>
                </c:pt>
                <c:pt idx="2148">
                  <c:v>214900000</c:v>
                </c:pt>
                <c:pt idx="2149">
                  <c:v>215000000</c:v>
                </c:pt>
                <c:pt idx="2150">
                  <c:v>215100000</c:v>
                </c:pt>
                <c:pt idx="2151">
                  <c:v>215200000</c:v>
                </c:pt>
                <c:pt idx="2152">
                  <c:v>215300000</c:v>
                </c:pt>
                <c:pt idx="2153">
                  <c:v>215400000</c:v>
                </c:pt>
                <c:pt idx="2154">
                  <c:v>215500000</c:v>
                </c:pt>
                <c:pt idx="2155">
                  <c:v>215600000</c:v>
                </c:pt>
                <c:pt idx="2156">
                  <c:v>215700000</c:v>
                </c:pt>
                <c:pt idx="2157">
                  <c:v>215800000</c:v>
                </c:pt>
                <c:pt idx="2158">
                  <c:v>215900000</c:v>
                </c:pt>
                <c:pt idx="2159">
                  <c:v>216000000</c:v>
                </c:pt>
                <c:pt idx="2160">
                  <c:v>216100000</c:v>
                </c:pt>
                <c:pt idx="2161">
                  <c:v>216200000</c:v>
                </c:pt>
                <c:pt idx="2162">
                  <c:v>216300000</c:v>
                </c:pt>
                <c:pt idx="2163">
                  <c:v>216400000</c:v>
                </c:pt>
                <c:pt idx="2164">
                  <c:v>216500000</c:v>
                </c:pt>
                <c:pt idx="2165">
                  <c:v>216600000</c:v>
                </c:pt>
                <c:pt idx="2166">
                  <c:v>216700000</c:v>
                </c:pt>
                <c:pt idx="2167">
                  <c:v>216800000</c:v>
                </c:pt>
                <c:pt idx="2168">
                  <c:v>216900000</c:v>
                </c:pt>
                <c:pt idx="2169">
                  <c:v>217000000</c:v>
                </c:pt>
                <c:pt idx="2170">
                  <c:v>217100000</c:v>
                </c:pt>
                <c:pt idx="2171">
                  <c:v>217200000</c:v>
                </c:pt>
                <c:pt idx="2172">
                  <c:v>217300000</c:v>
                </c:pt>
                <c:pt idx="2173">
                  <c:v>217400000</c:v>
                </c:pt>
                <c:pt idx="2174">
                  <c:v>217500000</c:v>
                </c:pt>
                <c:pt idx="2175">
                  <c:v>217600000</c:v>
                </c:pt>
                <c:pt idx="2176">
                  <c:v>217700000</c:v>
                </c:pt>
                <c:pt idx="2177">
                  <c:v>217800000</c:v>
                </c:pt>
                <c:pt idx="2178">
                  <c:v>217900000</c:v>
                </c:pt>
                <c:pt idx="2179">
                  <c:v>218000000</c:v>
                </c:pt>
                <c:pt idx="2180">
                  <c:v>218100000</c:v>
                </c:pt>
                <c:pt idx="2181">
                  <c:v>218200000</c:v>
                </c:pt>
                <c:pt idx="2182">
                  <c:v>218300000</c:v>
                </c:pt>
                <c:pt idx="2183">
                  <c:v>218400000</c:v>
                </c:pt>
                <c:pt idx="2184">
                  <c:v>218500000</c:v>
                </c:pt>
                <c:pt idx="2185">
                  <c:v>218600000</c:v>
                </c:pt>
                <c:pt idx="2186">
                  <c:v>218700000</c:v>
                </c:pt>
                <c:pt idx="2187">
                  <c:v>218800000</c:v>
                </c:pt>
                <c:pt idx="2188">
                  <c:v>218900000</c:v>
                </c:pt>
                <c:pt idx="2189">
                  <c:v>219000000</c:v>
                </c:pt>
                <c:pt idx="2190">
                  <c:v>219100000</c:v>
                </c:pt>
                <c:pt idx="2191">
                  <c:v>219200000</c:v>
                </c:pt>
                <c:pt idx="2192">
                  <c:v>219300000</c:v>
                </c:pt>
                <c:pt idx="2193">
                  <c:v>219400000</c:v>
                </c:pt>
                <c:pt idx="2194">
                  <c:v>219500000</c:v>
                </c:pt>
                <c:pt idx="2195">
                  <c:v>219600000</c:v>
                </c:pt>
                <c:pt idx="2196">
                  <c:v>219700000</c:v>
                </c:pt>
                <c:pt idx="2197">
                  <c:v>219800000</c:v>
                </c:pt>
                <c:pt idx="2198">
                  <c:v>219900000</c:v>
                </c:pt>
                <c:pt idx="2199">
                  <c:v>220000000</c:v>
                </c:pt>
                <c:pt idx="2200">
                  <c:v>220100000</c:v>
                </c:pt>
                <c:pt idx="2201">
                  <c:v>220200000</c:v>
                </c:pt>
                <c:pt idx="2202">
                  <c:v>220300000</c:v>
                </c:pt>
                <c:pt idx="2203">
                  <c:v>220400000</c:v>
                </c:pt>
                <c:pt idx="2204">
                  <c:v>220500000</c:v>
                </c:pt>
                <c:pt idx="2205">
                  <c:v>220600000</c:v>
                </c:pt>
                <c:pt idx="2206">
                  <c:v>220700000</c:v>
                </c:pt>
                <c:pt idx="2207">
                  <c:v>220800000</c:v>
                </c:pt>
                <c:pt idx="2208">
                  <c:v>220900000</c:v>
                </c:pt>
                <c:pt idx="2209">
                  <c:v>221000000</c:v>
                </c:pt>
                <c:pt idx="2210">
                  <c:v>221100000</c:v>
                </c:pt>
                <c:pt idx="2211">
                  <c:v>221200000</c:v>
                </c:pt>
                <c:pt idx="2212">
                  <c:v>221300000</c:v>
                </c:pt>
                <c:pt idx="2213">
                  <c:v>221400000</c:v>
                </c:pt>
                <c:pt idx="2214">
                  <c:v>221500000</c:v>
                </c:pt>
                <c:pt idx="2215">
                  <c:v>221600000</c:v>
                </c:pt>
                <c:pt idx="2216">
                  <c:v>221700000</c:v>
                </c:pt>
                <c:pt idx="2217">
                  <c:v>221800000</c:v>
                </c:pt>
                <c:pt idx="2218">
                  <c:v>221900000</c:v>
                </c:pt>
                <c:pt idx="2219">
                  <c:v>222000000</c:v>
                </c:pt>
                <c:pt idx="2220">
                  <c:v>222100000</c:v>
                </c:pt>
                <c:pt idx="2221">
                  <c:v>222200000</c:v>
                </c:pt>
                <c:pt idx="2222">
                  <c:v>222300000</c:v>
                </c:pt>
                <c:pt idx="2223">
                  <c:v>222400000</c:v>
                </c:pt>
                <c:pt idx="2224">
                  <c:v>222500000</c:v>
                </c:pt>
                <c:pt idx="2225">
                  <c:v>222600000</c:v>
                </c:pt>
                <c:pt idx="2226">
                  <c:v>222700000</c:v>
                </c:pt>
                <c:pt idx="2227">
                  <c:v>222800000</c:v>
                </c:pt>
                <c:pt idx="2228">
                  <c:v>222900000</c:v>
                </c:pt>
                <c:pt idx="2229">
                  <c:v>223000000</c:v>
                </c:pt>
                <c:pt idx="2230">
                  <c:v>223100000</c:v>
                </c:pt>
                <c:pt idx="2231">
                  <c:v>223200000</c:v>
                </c:pt>
                <c:pt idx="2232">
                  <c:v>223300000</c:v>
                </c:pt>
                <c:pt idx="2233">
                  <c:v>223400000</c:v>
                </c:pt>
                <c:pt idx="2234">
                  <c:v>223500000</c:v>
                </c:pt>
                <c:pt idx="2235">
                  <c:v>223600000</c:v>
                </c:pt>
                <c:pt idx="2236">
                  <c:v>223700000</c:v>
                </c:pt>
                <c:pt idx="2237">
                  <c:v>223800000</c:v>
                </c:pt>
                <c:pt idx="2238">
                  <c:v>223900000</c:v>
                </c:pt>
                <c:pt idx="2239">
                  <c:v>224000000</c:v>
                </c:pt>
                <c:pt idx="2240">
                  <c:v>224100000</c:v>
                </c:pt>
                <c:pt idx="2241">
                  <c:v>224200000</c:v>
                </c:pt>
                <c:pt idx="2242">
                  <c:v>224300000</c:v>
                </c:pt>
                <c:pt idx="2243">
                  <c:v>224400000</c:v>
                </c:pt>
                <c:pt idx="2244">
                  <c:v>224500000</c:v>
                </c:pt>
                <c:pt idx="2245">
                  <c:v>224600000</c:v>
                </c:pt>
                <c:pt idx="2246">
                  <c:v>224700000</c:v>
                </c:pt>
                <c:pt idx="2247">
                  <c:v>224800000</c:v>
                </c:pt>
                <c:pt idx="2248">
                  <c:v>224900000</c:v>
                </c:pt>
                <c:pt idx="2249">
                  <c:v>225000000</c:v>
                </c:pt>
                <c:pt idx="2250">
                  <c:v>225100000</c:v>
                </c:pt>
                <c:pt idx="2251">
                  <c:v>225200000</c:v>
                </c:pt>
                <c:pt idx="2252">
                  <c:v>225300000</c:v>
                </c:pt>
                <c:pt idx="2253">
                  <c:v>225400000</c:v>
                </c:pt>
                <c:pt idx="2254">
                  <c:v>225500000</c:v>
                </c:pt>
                <c:pt idx="2255">
                  <c:v>225600000</c:v>
                </c:pt>
                <c:pt idx="2256">
                  <c:v>225700000</c:v>
                </c:pt>
                <c:pt idx="2257">
                  <c:v>225800000</c:v>
                </c:pt>
                <c:pt idx="2258">
                  <c:v>225900000</c:v>
                </c:pt>
                <c:pt idx="2259">
                  <c:v>226000000</c:v>
                </c:pt>
                <c:pt idx="2260">
                  <c:v>226100000</c:v>
                </c:pt>
                <c:pt idx="2261">
                  <c:v>226200000</c:v>
                </c:pt>
                <c:pt idx="2262">
                  <c:v>226300000</c:v>
                </c:pt>
                <c:pt idx="2263">
                  <c:v>226400000</c:v>
                </c:pt>
                <c:pt idx="2264">
                  <c:v>226500000</c:v>
                </c:pt>
                <c:pt idx="2265">
                  <c:v>226600000</c:v>
                </c:pt>
                <c:pt idx="2266">
                  <c:v>226700000</c:v>
                </c:pt>
                <c:pt idx="2267">
                  <c:v>226800000</c:v>
                </c:pt>
                <c:pt idx="2268">
                  <c:v>226900000</c:v>
                </c:pt>
                <c:pt idx="2269">
                  <c:v>227000000</c:v>
                </c:pt>
                <c:pt idx="2270">
                  <c:v>227100000</c:v>
                </c:pt>
                <c:pt idx="2271">
                  <c:v>227200000</c:v>
                </c:pt>
                <c:pt idx="2272">
                  <c:v>227300000</c:v>
                </c:pt>
                <c:pt idx="2273">
                  <c:v>227400000</c:v>
                </c:pt>
                <c:pt idx="2274">
                  <c:v>227500000</c:v>
                </c:pt>
                <c:pt idx="2275">
                  <c:v>227600000</c:v>
                </c:pt>
                <c:pt idx="2276">
                  <c:v>227700000</c:v>
                </c:pt>
                <c:pt idx="2277">
                  <c:v>227800000</c:v>
                </c:pt>
                <c:pt idx="2278">
                  <c:v>227900000</c:v>
                </c:pt>
                <c:pt idx="2279">
                  <c:v>228000000</c:v>
                </c:pt>
                <c:pt idx="2280">
                  <c:v>228100000</c:v>
                </c:pt>
                <c:pt idx="2281">
                  <c:v>228200000</c:v>
                </c:pt>
                <c:pt idx="2282">
                  <c:v>228300000</c:v>
                </c:pt>
                <c:pt idx="2283">
                  <c:v>228400000</c:v>
                </c:pt>
                <c:pt idx="2284">
                  <c:v>228500000</c:v>
                </c:pt>
                <c:pt idx="2285">
                  <c:v>228600000</c:v>
                </c:pt>
                <c:pt idx="2286">
                  <c:v>228700000</c:v>
                </c:pt>
                <c:pt idx="2287">
                  <c:v>228800000</c:v>
                </c:pt>
                <c:pt idx="2288">
                  <c:v>228900000</c:v>
                </c:pt>
                <c:pt idx="2289">
                  <c:v>229000000</c:v>
                </c:pt>
                <c:pt idx="2290">
                  <c:v>229100000</c:v>
                </c:pt>
                <c:pt idx="2291">
                  <c:v>229200000</c:v>
                </c:pt>
                <c:pt idx="2292">
                  <c:v>229300000</c:v>
                </c:pt>
                <c:pt idx="2293">
                  <c:v>229400000</c:v>
                </c:pt>
                <c:pt idx="2294">
                  <c:v>229500000</c:v>
                </c:pt>
                <c:pt idx="2295">
                  <c:v>229600000</c:v>
                </c:pt>
                <c:pt idx="2296">
                  <c:v>229700000</c:v>
                </c:pt>
                <c:pt idx="2297">
                  <c:v>229800000</c:v>
                </c:pt>
                <c:pt idx="2298">
                  <c:v>229900000</c:v>
                </c:pt>
                <c:pt idx="2299">
                  <c:v>230000000</c:v>
                </c:pt>
                <c:pt idx="2300">
                  <c:v>230100000</c:v>
                </c:pt>
                <c:pt idx="2301">
                  <c:v>230200000</c:v>
                </c:pt>
                <c:pt idx="2302">
                  <c:v>230300000</c:v>
                </c:pt>
                <c:pt idx="2303">
                  <c:v>230400000</c:v>
                </c:pt>
                <c:pt idx="2304">
                  <c:v>230500000</c:v>
                </c:pt>
                <c:pt idx="2305">
                  <c:v>230600000</c:v>
                </c:pt>
                <c:pt idx="2306">
                  <c:v>230700000</c:v>
                </c:pt>
                <c:pt idx="2307">
                  <c:v>230800000</c:v>
                </c:pt>
                <c:pt idx="2308">
                  <c:v>230900000</c:v>
                </c:pt>
                <c:pt idx="2309">
                  <c:v>231000000</c:v>
                </c:pt>
                <c:pt idx="2310">
                  <c:v>231100000</c:v>
                </c:pt>
                <c:pt idx="2311">
                  <c:v>231200000</c:v>
                </c:pt>
                <c:pt idx="2312">
                  <c:v>231300000</c:v>
                </c:pt>
                <c:pt idx="2313">
                  <c:v>231400000</c:v>
                </c:pt>
                <c:pt idx="2314">
                  <c:v>231500000</c:v>
                </c:pt>
                <c:pt idx="2315">
                  <c:v>231600000</c:v>
                </c:pt>
                <c:pt idx="2316">
                  <c:v>231700000</c:v>
                </c:pt>
                <c:pt idx="2317">
                  <c:v>231800000</c:v>
                </c:pt>
                <c:pt idx="2318">
                  <c:v>231900000</c:v>
                </c:pt>
                <c:pt idx="2319">
                  <c:v>232000000</c:v>
                </c:pt>
                <c:pt idx="2320">
                  <c:v>232100000</c:v>
                </c:pt>
                <c:pt idx="2321">
                  <c:v>232200000</c:v>
                </c:pt>
                <c:pt idx="2322">
                  <c:v>232300000</c:v>
                </c:pt>
                <c:pt idx="2323">
                  <c:v>232400000</c:v>
                </c:pt>
                <c:pt idx="2324">
                  <c:v>232500000</c:v>
                </c:pt>
                <c:pt idx="2325">
                  <c:v>232600000</c:v>
                </c:pt>
                <c:pt idx="2326">
                  <c:v>232700000</c:v>
                </c:pt>
                <c:pt idx="2327">
                  <c:v>232800000</c:v>
                </c:pt>
                <c:pt idx="2328">
                  <c:v>232900000</c:v>
                </c:pt>
                <c:pt idx="2329">
                  <c:v>233000000</c:v>
                </c:pt>
                <c:pt idx="2330">
                  <c:v>233100000</c:v>
                </c:pt>
                <c:pt idx="2331">
                  <c:v>233200000</c:v>
                </c:pt>
                <c:pt idx="2332">
                  <c:v>233300000</c:v>
                </c:pt>
                <c:pt idx="2333">
                  <c:v>233400000</c:v>
                </c:pt>
                <c:pt idx="2334">
                  <c:v>233500000</c:v>
                </c:pt>
                <c:pt idx="2335">
                  <c:v>233600000</c:v>
                </c:pt>
                <c:pt idx="2336">
                  <c:v>233700000</c:v>
                </c:pt>
                <c:pt idx="2337">
                  <c:v>233800000</c:v>
                </c:pt>
                <c:pt idx="2338">
                  <c:v>233900000</c:v>
                </c:pt>
                <c:pt idx="2339">
                  <c:v>234000000</c:v>
                </c:pt>
                <c:pt idx="2340">
                  <c:v>234100000</c:v>
                </c:pt>
                <c:pt idx="2341">
                  <c:v>234200000</c:v>
                </c:pt>
                <c:pt idx="2342">
                  <c:v>234300000</c:v>
                </c:pt>
                <c:pt idx="2343">
                  <c:v>234400000</c:v>
                </c:pt>
                <c:pt idx="2344">
                  <c:v>234500000</c:v>
                </c:pt>
                <c:pt idx="2345">
                  <c:v>234600000</c:v>
                </c:pt>
                <c:pt idx="2346">
                  <c:v>234700000</c:v>
                </c:pt>
                <c:pt idx="2347">
                  <c:v>234800000</c:v>
                </c:pt>
                <c:pt idx="2348">
                  <c:v>234900000</c:v>
                </c:pt>
                <c:pt idx="2349">
                  <c:v>235000000</c:v>
                </c:pt>
                <c:pt idx="2350">
                  <c:v>235100000</c:v>
                </c:pt>
                <c:pt idx="2351">
                  <c:v>235200000</c:v>
                </c:pt>
                <c:pt idx="2352">
                  <c:v>235300000</c:v>
                </c:pt>
                <c:pt idx="2353">
                  <c:v>235400000</c:v>
                </c:pt>
                <c:pt idx="2354">
                  <c:v>235500000</c:v>
                </c:pt>
                <c:pt idx="2355">
                  <c:v>235600000</c:v>
                </c:pt>
                <c:pt idx="2356">
                  <c:v>235700000</c:v>
                </c:pt>
                <c:pt idx="2357">
                  <c:v>235800000</c:v>
                </c:pt>
                <c:pt idx="2358">
                  <c:v>235900000</c:v>
                </c:pt>
                <c:pt idx="2359">
                  <c:v>236000000</c:v>
                </c:pt>
                <c:pt idx="2360">
                  <c:v>236100000</c:v>
                </c:pt>
                <c:pt idx="2361">
                  <c:v>236200000</c:v>
                </c:pt>
                <c:pt idx="2362">
                  <c:v>236300000</c:v>
                </c:pt>
                <c:pt idx="2363">
                  <c:v>236400000</c:v>
                </c:pt>
                <c:pt idx="2364">
                  <c:v>236500000</c:v>
                </c:pt>
                <c:pt idx="2365">
                  <c:v>236600000</c:v>
                </c:pt>
                <c:pt idx="2366">
                  <c:v>236700000</c:v>
                </c:pt>
                <c:pt idx="2367">
                  <c:v>236800000</c:v>
                </c:pt>
                <c:pt idx="2368">
                  <c:v>236900000</c:v>
                </c:pt>
                <c:pt idx="2369">
                  <c:v>237000000</c:v>
                </c:pt>
                <c:pt idx="2370">
                  <c:v>237100000</c:v>
                </c:pt>
                <c:pt idx="2371">
                  <c:v>237200000</c:v>
                </c:pt>
                <c:pt idx="2372">
                  <c:v>237300000</c:v>
                </c:pt>
                <c:pt idx="2373">
                  <c:v>237400000</c:v>
                </c:pt>
                <c:pt idx="2374">
                  <c:v>237500000</c:v>
                </c:pt>
                <c:pt idx="2375">
                  <c:v>237600000</c:v>
                </c:pt>
                <c:pt idx="2376">
                  <c:v>237700000</c:v>
                </c:pt>
                <c:pt idx="2377">
                  <c:v>237800000</c:v>
                </c:pt>
                <c:pt idx="2378">
                  <c:v>237900000</c:v>
                </c:pt>
                <c:pt idx="2379">
                  <c:v>238000000</c:v>
                </c:pt>
                <c:pt idx="2380">
                  <c:v>238100000</c:v>
                </c:pt>
                <c:pt idx="2381">
                  <c:v>238200000</c:v>
                </c:pt>
                <c:pt idx="2382">
                  <c:v>238300000</c:v>
                </c:pt>
                <c:pt idx="2383">
                  <c:v>238400000</c:v>
                </c:pt>
                <c:pt idx="2384">
                  <c:v>238500000</c:v>
                </c:pt>
                <c:pt idx="2385">
                  <c:v>238600000</c:v>
                </c:pt>
                <c:pt idx="2386">
                  <c:v>238700000</c:v>
                </c:pt>
                <c:pt idx="2387">
                  <c:v>238800000</c:v>
                </c:pt>
                <c:pt idx="2388">
                  <c:v>238900000</c:v>
                </c:pt>
                <c:pt idx="2389">
                  <c:v>239000000</c:v>
                </c:pt>
                <c:pt idx="2390">
                  <c:v>239100000</c:v>
                </c:pt>
                <c:pt idx="2391">
                  <c:v>239200000</c:v>
                </c:pt>
                <c:pt idx="2392">
                  <c:v>239300000</c:v>
                </c:pt>
                <c:pt idx="2393">
                  <c:v>239400000</c:v>
                </c:pt>
                <c:pt idx="2394">
                  <c:v>239500000</c:v>
                </c:pt>
                <c:pt idx="2395">
                  <c:v>239600000</c:v>
                </c:pt>
                <c:pt idx="2396">
                  <c:v>239700000</c:v>
                </c:pt>
                <c:pt idx="2397">
                  <c:v>239800000</c:v>
                </c:pt>
                <c:pt idx="2398">
                  <c:v>239900000</c:v>
                </c:pt>
                <c:pt idx="2399">
                  <c:v>240000000</c:v>
                </c:pt>
                <c:pt idx="2400">
                  <c:v>240100000</c:v>
                </c:pt>
                <c:pt idx="2401">
                  <c:v>240200000</c:v>
                </c:pt>
                <c:pt idx="2402">
                  <c:v>240300000</c:v>
                </c:pt>
                <c:pt idx="2403">
                  <c:v>240400000</c:v>
                </c:pt>
                <c:pt idx="2404">
                  <c:v>240500000</c:v>
                </c:pt>
                <c:pt idx="2405">
                  <c:v>240600000</c:v>
                </c:pt>
                <c:pt idx="2406">
                  <c:v>240700000</c:v>
                </c:pt>
                <c:pt idx="2407">
                  <c:v>240800000</c:v>
                </c:pt>
                <c:pt idx="2408">
                  <c:v>240900000</c:v>
                </c:pt>
                <c:pt idx="2409">
                  <c:v>241000000</c:v>
                </c:pt>
                <c:pt idx="2410">
                  <c:v>241100000</c:v>
                </c:pt>
                <c:pt idx="2411">
                  <c:v>241200000</c:v>
                </c:pt>
                <c:pt idx="2412">
                  <c:v>241300000</c:v>
                </c:pt>
                <c:pt idx="2413">
                  <c:v>241400000</c:v>
                </c:pt>
                <c:pt idx="2414">
                  <c:v>241500000</c:v>
                </c:pt>
                <c:pt idx="2415">
                  <c:v>241600000</c:v>
                </c:pt>
                <c:pt idx="2416">
                  <c:v>241700000</c:v>
                </c:pt>
                <c:pt idx="2417">
                  <c:v>241800000</c:v>
                </c:pt>
                <c:pt idx="2418">
                  <c:v>241900000</c:v>
                </c:pt>
                <c:pt idx="2419">
                  <c:v>242000000</c:v>
                </c:pt>
                <c:pt idx="2420">
                  <c:v>242100000</c:v>
                </c:pt>
                <c:pt idx="2421">
                  <c:v>242200000</c:v>
                </c:pt>
                <c:pt idx="2422">
                  <c:v>242300000</c:v>
                </c:pt>
                <c:pt idx="2423">
                  <c:v>242400000</c:v>
                </c:pt>
                <c:pt idx="2424">
                  <c:v>242500000</c:v>
                </c:pt>
                <c:pt idx="2425">
                  <c:v>242600000</c:v>
                </c:pt>
                <c:pt idx="2426">
                  <c:v>242700000</c:v>
                </c:pt>
                <c:pt idx="2427">
                  <c:v>242800000</c:v>
                </c:pt>
                <c:pt idx="2428">
                  <c:v>242900000</c:v>
                </c:pt>
                <c:pt idx="2429">
                  <c:v>243000000</c:v>
                </c:pt>
                <c:pt idx="2430">
                  <c:v>243100000</c:v>
                </c:pt>
                <c:pt idx="2431">
                  <c:v>243200000</c:v>
                </c:pt>
                <c:pt idx="2432">
                  <c:v>243300000</c:v>
                </c:pt>
                <c:pt idx="2433">
                  <c:v>243400000</c:v>
                </c:pt>
                <c:pt idx="2434">
                  <c:v>243500000</c:v>
                </c:pt>
                <c:pt idx="2435">
                  <c:v>243600000</c:v>
                </c:pt>
                <c:pt idx="2436">
                  <c:v>243700000</c:v>
                </c:pt>
                <c:pt idx="2437">
                  <c:v>243800000</c:v>
                </c:pt>
                <c:pt idx="2438">
                  <c:v>243900000</c:v>
                </c:pt>
                <c:pt idx="2439">
                  <c:v>244000000</c:v>
                </c:pt>
                <c:pt idx="2440">
                  <c:v>244100000</c:v>
                </c:pt>
                <c:pt idx="2441">
                  <c:v>244200000</c:v>
                </c:pt>
                <c:pt idx="2442">
                  <c:v>244300000</c:v>
                </c:pt>
                <c:pt idx="2443">
                  <c:v>244400000</c:v>
                </c:pt>
                <c:pt idx="2444">
                  <c:v>244500000</c:v>
                </c:pt>
                <c:pt idx="2445">
                  <c:v>244600000</c:v>
                </c:pt>
                <c:pt idx="2446">
                  <c:v>244700000</c:v>
                </c:pt>
                <c:pt idx="2447">
                  <c:v>244800000</c:v>
                </c:pt>
                <c:pt idx="2448">
                  <c:v>244900000</c:v>
                </c:pt>
                <c:pt idx="2449">
                  <c:v>245000000</c:v>
                </c:pt>
                <c:pt idx="2450">
                  <c:v>245100000</c:v>
                </c:pt>
                <c:pt idx="2451">
                  <c:v>245200000</c:v>
                </c:pt>
                <c:pt idx="2452">
                  <c:v>245300000</c:v>
                </c:pt>
                <c:pt idx="2453">
                  <c:v>245400000</c:v>
                </c:pt>
                <c:pt idx="2454">
                  <c:v>245500000</c:v>
                </c:pt>
                <c:pt idx="2455">
                  <c:v>245600000</c:v>
                </c:pt>
                <c:pt idx="2456">
                  <c:v>245700000</c:v>
                </c:pt>
                <c:pt idx="2457">
                  <c:v>245800000</c:v>
                </c:pt>
                <c:pt idx="2458">
                  <c:v>245900000</c:v>
                </c:pt>
                <c:pt idx="2459">
                  <c:v>246000000</c:v>
                </c:pt>
                <c:pt idx="2460">
                  <c:v>246100000</c:v>
                </c:pt>
                <c:pt idx="2461">
                  <c:v>246200000</c:v>
                </c:pt>
                <c:pt idx="2462">
                  <c:v>246300000</c:v>
                </c:pt>
                <c:pt idx="2463">
                  <c:v>246400000</c:v>
                </c:pt>
                <c:pt idx="2464">
                  <c:v>246500000</c:v>
                </c:pt>
                <c:pt idx="2465">
                  <c:v>246600000</c:v>
                </c:pt>
                <c:pt idx="2466">
                  <c:v>246700000</c:v>
                </c:pt>
                <c:pt idx="2467">
                  <c:v>246800000</c:v>
                </c:pt>
                <c:pt idx="2468">
                  <c:v>246900000</c:v>
                </c:pt>
                <c:pt idx="2469">
                  <c:v>247000000</c:v>
                </c:pt>
                <c:pt idx="2470">
                  <c:v>247100000</c:v>
                </c:pt>
                <c:pt idx="2471">
                  <c:v>247200000</c:v>
                </c:pt>
                <c:pt idx="2472">
                  <c:v>247300000</c:v>
                </c:pt>
                <c:pt idx="2473">
                  <c:v>247400000</c:v>
                </c:pt>
                <c:pt idx="2474">
                  <c:v>247500000</c:v>
                </c:pt>
                <c:pt idx="2475">
                  <c:v>247600000</c:v>
                </c:pt>
                <c:pt idx="2476">
                  <c:v>247700000</c:v>
                </c:pt>
                <c:pt idx="2477">
                  <c:v>247800000</c:v>
                </c:pt>
                <c:pt idx="2478">
                  <c:v>247900000</c:v>
                </c:pt>
                <c:pt idx="2479">
                  <c:v>248000000</c:v>
                </c:pt>
                <c:pt idx="2480">
                  <c:v>248100000</c:v>
                </c:pt>
                <c:pt idx="2481">
                  <c:v>248200000</c:v>
                </c:pt>
                <c:pt idx="2482">
                  <c:v>248300000</c:v>
                </c:pt>
                <c:pt idx="2483">
                  <c:v>248400000</c:v>
                </c:pt>
                <c:pt idx="2484">
                  <c:v>248500000</c:v>
                </c:pt>
                <c:pt idx="2485">
                  <c:v>248600000</c:v>
                </c:pt>
                <c:pt idx="2486">
                  <c:v>248700000</c:v>
                </c:pt>
                <c:pt idx="2487">
                  <c:v>248800000</c:v>
                </c:pt>
                <c:pt idx="2488">
                  <c:v>248900000</c:v>
                </c:pt>
                <c:pt idx="2489">
                  <c:v>249000000</c:v>
                </c:pt>
                <c:pt idx="2490">
                  <c:v>249100000</c:v>
                </c:pt>
                <c:pt idx="2491">
                  <c:v>249200000</c:v>
                </c:pt>
                <c:pt idx="2492">
                  <c:v>249300000</c:v>
                </c:pt>
                <c:pt idx="2493">
                  <c:v>249400000</c:v>
                </c:pt>
                <c:pt idx="2494">
                  <c:v>249500000</c:v>
                </c:pt>
                <c:pt idx="2495">
                  <c:v>249600000</c:v>
                </c:pt>
                <c:pt idx="2496">
                  <c:v>249700000</c:v>
                </c:pt>
                <c:pt idx="2497">
                  <c:v>249800000</c:v>
                </c:pt>
                <c:pt idx="2498">
                  <c:v>249900000</c:v>
                </c:pt>
                <c:pt idx="2499">
                  <c:v>250000000</c:v>
                </c:pt>
                <c:pt idx="2500">
                  <c:v>250100000</c:v>
                </c:pt>
                <c:pt idx="2501">
                  <c:v>250200000</c:v>
                </c:pt>
                <c:pt idx="2502">
                  <c:v>250300000</c:v>
                </c:pt>
                <c:pt idx="2503">
                  <c:v>250400000</c:v>
                </c:pt>
                <c:pt idx="2504">
                  <c:v>250500000</c:v>
                </c:pt>
                <c:pt idx="2505">
                  <c:v>250600000</c:v>
                </c:pt>
                <c:pt idx="2506">
                  <c:v>250700000</c:v>
                </c:pt>
                <c:pt idx="2507">
                  <c:v>250800000</c:v>
                </c:pt>
                <c:pt idx="2508">
                  <c:v>250900000</c:v>
                </c:pt>
                <c:pt idx="2509">
                  <c:v>251000000</c:v>
                </c:pt>
                <c:pt idx="2510">
                  <c:v>251100000</c:v>
                </c:pt>
                <c:pt idx="2511">
                  <c:v>251200000</c:v>
                </c:pt>
                <c:pt idx="2512">
                  <c:v>251300000</c:v>
                </c:pt>
                <c:pt idx="2513">
                  <c:v>251400000</c:v>
                </c:pt>
                <c:pt idx="2514">
                  <c:v>251500000</c:v>
                </c:pt>
                <c:pt idx="2515">
                  <c:v>251600000</c:v>
                </c:pt>
                <c:pt idx="2516">
                  <c:v>251700000</c:v>
                </c:pt>
                <c:pt idx="2517">
                  <c:v>251800000</c:v>
                </c:pt>
                <c:pt idx="2518">
                  <c:v>251900000</c:v>
                </c:pt>
                <c:pt idx="2519">
                  <c:v>252000000</c:v>
                </c:pt>
                <c:pt idx="2520">
                  <c:v>252100000</c:v>
                </c:pt>
                <c:pt idx="2521">
                  <c:v>252200000</c:v>
                </c:pt>
                <c:pt idx="2522">
                  <c:v>252300000</c:v>
                </c:pt>
                <c:pt idx="2523">
                  <c:v>252400000</c:v>
                </c:pt>
                <c:pt idx="2524">
                  <c:v>252500000</c:v>
                </c:pt>
                <c:pt idx="2525">
                  <c:v>252600000</c:v>
                </c:pt>
                <c:pt idx="2526">
                  <c:v>252700000</c:v>
                </c:pt>
                <c:pt idx="2527">
                  <c:v>252800000</c:v>
                </c:pt>
                <c:pt idx="2528">
                  <c:v>252900000</c:v>
                </c:pt>
                <c:pt idx="2529">
                  <c:v>253000000</c:v>
                </c:pt>
                <c:pt idx="2530">
                  <c:v>253100000</c:v>
                </c:pt>
                <c:pt idx="2531">
                  <c:v>253200000</c:v>
                </c:pt>
                <c:pt idx="2532">
                  <c:v>253300000</c:v>
                </c:pt>
                <c:pt idx="2533">
                  <c:v>253400000</c:v>
                </c:pt>
                <c:pt idx="2534">
                  <c:v>253500000</c:v>
                </c:pt>
                <c:pt idx="2535">
                  <c:v>253600000</c:v>
                </c:pt>
                <c:pt idx="2536">
                  <c:v>253700000</c:v>
                </c:pt>
                <c:pt idx="2537">
                  <c:v>253800000</c:v>
                </c:pt>
                <c:pt idx="2538">
                  <c:v>253900000</c:v>
                </c:pt>
                <c:pt idx="2539">
                  <c:v>254000000</c:v>
                </c:pt>
                <c:pt idx="2540">
                  <c:v>254100000</c:v>
                </c:pt>
                <c:pt idx="2541">
                  <c:v>254200000</c:v>
                </c:pt>
                <c:pt idx="2542">
                  <c:v>254300000</c:v>
                </c:pt>
                <c:pt idx="2543">
                  <c:v>254400000</c:v>
                </c:pt>
                <c:pt idx="2544">
                  <c:v>254500000</c:v>
                </c:pt>
                <c:pt idx="2545">
                  <c:v>254600000</c:v>
                </c:pt>
                <c:pt idx="2546">
                  <c:v>254700000</c:v>
                </c:pt>
                <c:pt idx="2547">
                  <c:v>254800000</c:v>
                </c:pt>
                <c:pt idx="2548">
                  <c:v>254900000</c:v>
                </c:pt>
                <c:pt idx="2549">
                  <c:v>255000000</c:v>
                </c:pt>
                <c:pt idx="2550">
                  <c:v>255100000</c:v>
                </c:pt>
                <c:pt idx="2551">
                  <c:v>255200000</c:v>
                </c:pt>
                <c:pt idx="2552">
                  <c:v>255300000</c:v>
                </c:pt>
                <c:pt idx="2553">
                  <c:v>255400000</c:v>
                </c:pt>
                <c:pt idx="2554">
                  <c:v>255500000</c:v>
                </c:pt>
                <c:pt idx="2555">
                  <c:v>255600000</c:v>
                </c:pt>
                <c:pt idx="2556">
                  <c:v>255700000</c:v>
                </c:pt>
                <c:pt idx="2557">
                  <c:v>255800000</c:v>
                </c:pt>
                <c:pt idx="2558">
                  <c:v>255900000</c:v>
                </c:pt>
                <c:pt idx="2559">
                  <c:v>256000000</c:v>
                </c:pt>
                <c:pt idx="2560">
                  <c:v>256100000</c:v>
                </c:pt>
                <c:pt idx="2561">
                  <c:v>256200000</c:v>
                </c:pt>
                <c:pt idx="2562">
                  <c:v>256300000</c:v>
                </c:pt>
                <c:pt idx="2563">
                  <c:v>256400000</c:v>
                </c:pt>
                <c:pt idx="2564">
                  <c:v>256500000</c:v>
                </c:pt>
                <c:pt idx="2565">
                  <c:v>256600000</c:v>
                </c:pt>
                <c:pt idx="2566">
                  <c:v>256700000</c:v>
                </c:pt>
                <c:pt idx="2567">
                  <c:v>256800000</c:v>
                </c:pt>
                <c:pt idx="2568">
                  <c:v>256900000</c:v>
                </c:pt>
                <c:pt idx="2569">
                  <c:v>257000000</c:v>
                </c:pt>
                <c:pt idx="2570">
                  <c:v>257100000</c:v>
                </c:pt>
                <c:pt idx="2571">
                  <c:v>257200000</c:v>
                </c:pt>
                <c:pt idx="2572">
                  <c:v>257300000</c:v>
                </c:pt>
                <c:pt idx="2573">
                  <c:v>257400000</c:v>
                </c:pt>
                <c:pt idx="2574">
                  <c:v>257500000</c:v>
                </c:pt>
                <c:pt idx="2575">
                  <c:v>257600000</c:v>
                </c:pt>
                <c:pt idx="2576">
                  <c:v>257700000</c:v>
                </c:pt>
                <c:pt idx="2577">
                  <c:v>257800000</c:v>
                </c:pt>
                <c:pt idx="2578">
                  <c:v>257900000</c:v>
                </c:pt>
                <c:pt idx="2579">
                  <c:v>258000000</c:v>
                </c:pt>
                <c:pt idx="2580">
                  <c:v>258100000</c:v>
                </c:pt>
                <c:pt idx="2581">
                  <c:v>258200000</c:v>
                </c:pt>
                <c:pt idx="2582">
                  <c:v>258300000</c:v>
                </c:pt>
                <c:pt idx="2583">
                  <c:v>258400000</c:v>
                </c:pt>
                <c:pt idx="2584">
                  <c:v>258500000</c:v>
                </c:pt>
                <c:pt idx="2585">
                  <c:v>258600000</c:v>
                </c:pt>
                <c:pt idx="2586">
                  <c:v>258700000</c:v>
                </c:pt>
                <c:pt idx="2587">
                  <c:v>258800000</c:v>
                </c:pt>
                <c:pt idx="2588">
                  <c:v>258900000</c:v>
                </c:pt>
                <c:pt idx="2589">
                  <c:v>259000000</c:v>
                </c:pt>
                <c:pt idx="2590">
                  <c:v>259100000</c:v>
                </c:pt>
                <c:pt idx="2591">
                  <c:v>259200000</c:v>
                </c:pt>
                <c:pt idx="2592">
                  <c:v>259300000</c:v>
                </c:pt>
                <c:pt idx="2593">
                  <c:v>259400000</c:v>
                </c:pt>
                <c:pt idx="2594">
                  <c:v>259500000</c:v>
                </c:pt>
                <c:pt idx="2595">
                  <c:v>259600000</c:v>
                </c:pt>
                <c:pt idx="2596">
                  <c:v>259700000</c:v>
                </c:pt>
                <c:pt idx="2597">
                  <c:v>259800000</c:v>
                </c:pt>
                <c:pt idx="2598">
                  <c:v>259900000</c:v>
                </c:pt>
                <c:pt idx="2599">
                  <c:v>260000000</c:v>
                </c:pt>
                <c:pt idx="2600">
                  <c:v>260100000</c:v>
                </c:pt>
                <c:pt idx="2601">
                  <c:v>260200000</c:v>
                </c:pt>
                <c:pt idx="2602">
                  <c:v>260300000</c:v>
                </c:pt>
                <c:pt idx="2603">
                  <c:v>260400000</c:v>
                </c:pt>
                <c:pt idx="2604">
                  <c:v>260500000</c:v>
                </c:pt>
                <c:pt idx="2605">
                  <c:v>260600000</c:v>
                </c:pt>
                <c:pt idx="2606">
                  <c:v>260700000</c:v>
                </c:pt>
                <c:pt idx="2607">
                  <c:v>260800000</c:v>
                </c:pt>
                <c:pt idx="2608">
                  <c:v>260900000</c:v>
                </c:pt>
                <c:pt idx="2609">
                  <c:v>261000000</c:v>
                </c:pt>
                <c:pt idx="2610">
                  <c:v>261100000</c:v>
                </c:pt>
                <c:pt idx="2611">
                  <c:v>261200000</c:v>
                </c:pt>
                <c:pt idx="2612">
                  <c:v>261300000</c:v>
                </c:pt>
                <c:pt idx="2613">
                  <c:v>261400000</c:v>
                </c:pt>
                <c:pt idx="2614">
                  <c:v>261500000</c:v>
                </c:pt>
                <c:pt idx="2615">
                  <c:v>261600000</c:v>
                </c:pt>
                <c:pt idx="2616">
                  <c:v>261700000</c:v>
                </c:pt>
                <c:pt idx="2617">
                  <c:v>261800000</c:v>
                </c:pt>
                <c:pt idx="2618">
                  <c:v>261900000</c:v>
                </c:pt>
                <c:pt idx="2619">
                  <c:v>262000000</c:v>
                </c:pt>
                <c:pt idx="2620">
                  <c:v>262100000</c:v>
                </c:pt>
                <c:pt idx="2621">
                  <c:v>262200000</c:v>
                </c:pt>
                <c:pt idx="2622">
                  <c:v>262300000</c:v>
                </c:pt>
                <c:pt idx="2623">
                  <c:v>262400000</c:v>
                </c:pt>
                <c:pt idx="2624">
                  <c:v>262500000</c:v>
                </c:pt>
                <c:pt idx="2625">
                  <c:v>262600000</c:v>
                </c:pt>
                <c:pt idx="2626">
                  <c:v>262700000</c:v>
                </c:pt>
                <c:pt idx="2627">
                  <c:v>262800000</c:v>
                </c:pt>
                <c:pt idx="2628">
                  <c:v>262900000</c:v>
                </c:pt>
                <c:pt idx="2629">
                  <c:v>263000000</c:v>
                </c:pt>
                <c:pt idx="2630">
                  <c:v>263100000</c:v>
                </c:pt>
                <c:pt idx="2631">
                  <c:v>263200000</c:v>
                </c:pt>
                <c:pt idx="2632">
                  <c:v>263300000</c:v>
                </c:pt>
                <c:pt idx="2633">
                  <c:v>263400000</c:v>
                </c:pt>
                <c:pt idx="2634">
                  <c:v>263500000</c:v>
                </c:pt>
                <c:pt idx="2635">
                  <c:v>263600000</c:v>
                </c:pt>
                <c:pt idx="2636">
                  <c:v>263700000</c:v>
                </c:pt>
                <c:pt idx="2637">
                  <c:v>263800000</c:v>
                </c:pt>
                <c:pt idx="2638">
                  <c:v>263900000</c:v>
                </c:pt>
                <c:pt idx="2639">
                  <c:v>264000000</c:v>
                </c:pt>
                <c:pt idx="2640">
                  <c:v>264100000</c:v>
                </c:pt>
                <c:pt idx="2641">
                  <c:v>264200000</c:v>
                </c:pt>
                <c:pt idx="2642">
                  <c:v>264300000</c:v>
                </c:pt>
                <c:pt idx="2643">
                  <c:v>264400000</c:v>
                </c:pt>
                <c:pt idx="2644">
                  <c:v>264500000</c:v>
                </c:pt>
                <c:pt idx="2645">
                  <c:v>264600000</c:v>
                </c:pt>
                <c:pt idx="2646">
                  <c:v>264700000</c:v>
                </c:pt>
                <c:pt idx="2647">
                  <c:v>264800000</c:v>
                </c:pt>
                <c:pt idx="2648">
                  <c:v>264900000</c:v>
                </c:pt>
                <c:pt idx="2649">
                  <c:v>265000000</c:v>
                </c:pt>
                <c:pt idx="2650">
                  <c:v>265100000</c:v>
                </c:pt>
                <c:pt idx="2651">
                  <c:v>265200000</c:v>
                </c:pt>
                <c:pt idx="2652">
                  <c:v>265300000</c:v>
                </c:pt>
                <c:pt idx="2653">
                  <c:v>265400000</c:v>
                </c:pt>
                <c:pt idx="2654">
                  <c:v>265500000</c:v>
                </c:pt>
                <c:pt idx="2655">
                  <c:v>265600000</c:v>
                </c:pt>
                <c:pt idx="2656">
                  <c:v>265700000</c:v>
                </c:pt>
                <c:pt idx="2657">
                  <c:v>265800000</c:v>
                </c:pt>
                <c:pt idx="2658">
                  <c:v>265900000</c:v>
                </c:pt>
                <c:pt idx="2659">
                  <c:v>266000000</c:v>
                </c:pt>
                <c:pt idx="2660">
                  <c:v>266100000</c:v>
                </c:pt>
                <c:pt idx="2661">
                  <c:v>266200000</c:v>
                </c:pt>
                <c:pt idx="2662">
                  <c:v>266300000</c:v>
                </c:pt>
                <c:pt idx="2663">
                  <c:v>266400000</c:v>
                </c:pt>
                <c:pt idx="2664">
                  <c:v>266500000</c:v>
                </c:pt>
                <c:pt idx="2665">
                  <c:v>266600000</c:v>
                </c:pt>
                <c:pt idx="2666">
                  <c:v>266700000</c:v>
                </c:pt>
                <c:pt idx="2667">
                  <c:v>266800000</c:v>
                </c:pt>
                <c:pt idx="2668">
                  <c:v>266900000</c:v>
                </c:pt>
                <c:pt idx="2669">
                  <c:v>267000000</c:v>
                </c:pt>
                <c:pt idx="2670">
                  <c:v>267100000</c:v>
                </c:pt>
                <c:pt idx="2671">
                  <c:v>267200000</c:v>
                </c:pt>
                <c:pt idx="2672">
                  <c:v>267300000</c:v>
                </c:pt>
                <c:pt idx="2673">
                  <c:v>267400000</c:v>
                </c:pt>
                <c:pt idx="2674">
                  <c:v>267500000</c:v>
                </c:pt>
                <c:pt idx="2675">
                  <c:v>267600000</c:v>
                </c:pt>
                <c:pt idx="2676">
                  <c:v>267700000</c:v>
                </c:pt>
                <c:pt idx="2677">
                  <c:v>267800000</c:v>
                </c:pt>
                <c:pt idx="2678">
                  <c:v>267900000</c:v>
                </c:pt>
                <c:pt idx="2679">
                  <c:v>268000000</c:v>
                </c:pt>
                <c:pt idx="2680">
                  <c:v>268100000</c:v>
                </c:pt>
                <c:pt idx="2681">
                  <c:v>268200000</c:v>
                </c:pt>
                <c:pt idx="2682">
                  <c:v>268300000</c:v>
                </c:pt>
                <c:pt idx="2683">
                  <c:v>268400000</c:v>
                </c:pt>
                <c:pt idx="2684">
                  <c:v>268500000</c:v>
                </c:pt>
                <c:pt idx="2685">
                  <c:v>268600000</c:v>
                </c:pt>
                <c:pt idx="2686">
                  <c:v>268700000</c:v>
                </c:pt>
                <c:pt idx="2687">
                  <c:v>268800000</c:v>
                </c:pt>
                <c:pt idx="2688">
                  <c:v>268900000</c:v>
                </c:pt>
                <c:pt idx="2689">
                  <c:v>269000000</c:v>
                </c:pt>
                <c:pt idx="2690">
                  <c:v>269100000</c:v>
                </c:pt>
                <c:pt idx="2691">
                  <c:v>269200000</c:v>
                </c:pt>
                <c:pt idx="2692">
                  <c:v>269300000</c:v>
                </c:pt>
                <c:pt idx="2693">
                  <c:v>269400000</c:v>
                </c:pt>
                <c:pt idx="2694">
                  <c:v>269500000</c:v>
                </c:pt>
                <c:pt idx="2695">
                  <c:v>269600000</c:v>
                </c:pt>
                <c:pt idx="2696">
                  <c:v>269700000</c:v>
                </c:pt>
                <c:pt idx="2697">
                  <c:v>269800000</c:v>
                </c:pt>
                <c:pt idx="2698">
                  <c:v>269900000</c:v>
                </c:pt>
                <c:pt idx="2699">
                  <c:v>270000000</c:v>
                </c:pt>
                <c:pt idx="2700">
                  <c:v>270100000</c:v>
                </c:pt>
                <c:pt idx="2701">
                  <c:v>270200000</c:v>
                </c:pt>
                <c:pt idx="2702">
                  <c:v>270300000</c:v>
                </c:pt>
                <c:pt idx="2703">
                  <c:v>270400000</c:v>
                </c:pt>
                <c:pt idx="2704">
                  <c:v>270500000</c:v>
                </c:pt>
                <c:pt idx="2705">
                  <c:v>270600000</c:v>
                </c:pt>
                <c:pt idx="2706">
                  <c:v>270700000</c:v>
                </c:pt>
                <c:pt idx="2707">
                  <c:v>270800000</c:v>
                </c:pt>
                <c:pt idx="2708">
                  <c:v>270900000</c:v>
                </c:pt>
                <c:pt idx="2709">
                  <c:v>271000000</c:v>
                </c:pt>
                <c:pt idx="2710">
                  <c:v>271100000</c:v>
                </c:pt>
                <c:pt idx="2711">
                  <c:v>271200000</c:v>
                </c:pt>
                <c:pt idx="2712">
                  <c:v>271300000</c:v>
                </c:pt>
                <c:pt idx="2713">
                  <c:v>271400000</c:v>
                </c:pt>
                <c:pt idx="2714">
                  <c:v>271500000</c:v>
                </c:pt>
                <c:pt idx="2715">
                  <c:v>271600000</c:v>
                </c:pt>
                <c:pt idx="2716">
                  <c:v>271700000</c:v>
                </c:pt>
                <c:pt idx="2717">
                  <c:v>271800000</c:v>
                </c:pt>
                <c:pt idx="2718">
                  <c:v>271900000</c:v>
                </c:pt>
                <c:pt idx="2719">
                  <c:v>272000000</c:v>
                </c:pt>
                <c:pt idx="2720">
                  <c:v>272100000</c:v>
                </c:pt>
                <c:pt idx="2721">
                  <c:v>272200000</c:v>
                </c:pt>
                <c:pt idx="2722">
                  <c:v>272300000</c:v>
                </c:pt>
                <c:pt idx="2723">
                  <c:v>272400000</c:v>
                </c:pt>
                <c:pt idx="2724">
                  <c:v>272500000</c:v>
                </c:pt>
                <c:pt idx="2725">
                  <c:v>272600000</c:v>
                </c:pt>
                <c:pt idx="2726">
                  <c:v>272700000</c:v>
                </c:pt>
                <c:pt idx="2727">
                  <c:v>272800000</c:v>
                </c:pt>
                <c:pt idx="2728">
                  <c:v>272900000</c:v>
                </c:pt>
                <c:pt idx="2729">
                  <c:v>273000000</c:v>
                </c:pt>
                <c:pt idx="2730">
                  <c:v>273100000</c:v>
                </c:pt>
                <c:pt idx="2731">
                  <c:v>273200000</c:v>
                </c:pt>
                <c:pt idx="2732">
                  <c:v>273300000</c:v>
                </c:pt>
                <c:pt idx="2733">
                  <c:v>273400000</c:v>
                </c:pt>
                <c:pt idx="2734">
                  <c:v>273500000</c:v>
                </c:pt>
                <c:pt idx="2735">
                  <c:v>273600000</c:v>
                </c:pt>
                <c:pt idx="2736">
                  <c:v>273700000</c:v>
                </c:pt>
                <c:pt idx="2737">
                  <c:v>273800000</c:v>
                </c:pt>
                <c:pt idx="2738">
                  <c:v>273900000</c:v>
                </c:pt>
                <c:pt idx="2739">
                  <c:v>274000000</c:v>
                </c:pt>
                <c:pt idx="2740">
                  <c:v>274100000</c:v>
                </c:pt>
                <c:pt idx="2741">
                  <c:v>274200000</c:v>
                </c:pt>
                <c:pt idx="2742">
                  <c:v>274300000</c:v>
                </c:pt>
                <c:pt idx="2743">
                  <c:v>274400000</c:v>
                </c:pt>
                <c:pt idx="2744">
                  <c:v>274500000</c:v>
                </c:pt>
                <c:pt idx="2745">
                  <c:v>274600000</c:v>
                </c:pt>
                <c:pt idx="2746">
                  <c:v>274700000</c:v>
                </c:pt>
                <c:pt idx="2747">
                  <c:v>274800000</c:v>
                </c:pt>
                <c:pt idx="2748">
                  <c:v>274900000</c:v>
                </c:pt>
                <c:pt idx="2749">
                  <c:v>275000000</c:v>
                </c:pt>
                <c:pt idx="2750">
                  <c:v>275100000</c:v>
                </c:pt>
                <c:pt idx="2751">
                  <c:v>275200000</c:v>
                </c:pt>
                <c:pt idx="2752">
                  <c:v>275300000</c:v>
                </c:pt>
                <c:pt idx="2753">
                  <c:v>275400000</c:v>
                </c:pt>
                <c:pt idx="2754">
                  <c:v>275500000</c:v>
                </c:pt>
                <c:pt idx="2755">
                  <c:v>275600000</c:v>
                </c:pt>
                <c:pt idx="2756">
                  <c:v>275700000</c:v>
                </c:pt>
                <c:pt idx="2757">
                  <c:v>275800000</c:v>
                </c:pt>
                <c:pt idx="2758">
                  <c:v>275900000</c:v>
                </c:pt>
                <c:pt idx="2759">
                  <c:v>276000000</c:v>
                </c:pt>
                <c:pt idx="2760">
                  <c:v>276100000</c:v>
                </c:pt>
                <c:pt idx="2761">
                  <c:v>276200000</c:v>
                </c:pt>
                <c:pt idx="2762">
                  <c:v>276300000</c:v>
                </c:pt>
                <c:pt idx="2763">
                  <c:v>276400000</c:v>
                </c:pt>
                <c:pt idx="2764">
                  <c:v>276500000</c:v>
                </c:pt>
                <c:pt idx="2765">
                  <c:v>276600000</c:v>
                </c:pt>
                <c:pt idx="2766">
                  <c:v>276700000</c:v>
                </c:pt>
                <c:pt idx="2767">
                  <c:v>276800000</c:v>
                </c:pt>
                <c:pt idx="2768">
                  <c:v>276900000</c:v>
                </c:pt>
                <c:pt idx="2769">
                  <c:v>277000000</c:v>
                </c:pt>
                <c:pt idx="2770">
                  <c:v>277100000</c:v>
                </c:pt>
                <c:pt idx="2771">
                  <c:v>277200000</c:v>
                </c:pt>
                <c:pt idx="2772">
                  <c:v>277300000</c:v>
                </c:pt>
                <c:pt idx="2773">
                  <c:v>277400000</c:v>
                </c:pt>
                <c:pt idx="2774">
                  <c:v>277500000</c:v>
                </c:pt>
                <c:pt idx="2775">
                  <c:v>277600000</c:v>
                </c:pt>
                <c:pt idx="2776">
                  <c:v>277700000</c:v>
                </c:pt>
                <c:pt idx="2777">
                  <c:v>277800000</c:v>
                </c:pt>
                <c:pt idx="2778">
                  <c:v>277900000</c:v>
                </c:pt>
                <c:pt idx="2779">
                  <c:v>278000000</c:v>
                </c:pt>
                <c:pt idx="2780">
                  <c:v>278100000</c:v>
                </c:pt>
                <c:pt idx="2781">
                  <c:v>278200000</c:v>
                </c:pt>
                <c:pt idx="2782">
                  <c:v>278300000</c:v>
                </c:pt>
                <c:pt idx="2783">
                  <c:v>278400000</c:v>
                </c:pt>
                <c:pt idx="2784">
                  <c:v>278500000</c:v>
                </c:pt>
                <c:pt idx="2785">
                  <c:v>278600000</c:v>
                </c:pt>
                <c:pt idx="2786">
                  <c:v>278700000</c:v>
                </c:pt>
                <c:pt idx="2787">
                  <c:v>278800000</c:v>
                </c:pt>
                <c:pt idx="2788">
                  <c:v>278900000</c:v>
                </c:pt>
                <c:pt idx="2789">
                  <c:v>279000000</c:v>
                </c:pt>
                <c:pt idx="2790">
                  <c:v>279100000</c:v>
                </c:pt>
                <c:pt idx="2791">
                  <c:v>279200000</c:v>
                </c:pt>
                <c:pt idx="2792">
                  <c:v>279300000</c:v>
                </c:pt>
                <c:pt idx="2793">
                  <c:v>279400000</c:v>
                </c:pt>
                <c:pt idx="2794">
                  <c:v>279500000</c:v>
                </c:pt>
                <c:pt idx="2795">
                  <c:v>279600000</c:v>
                </c:pt>
                <c:pt idx="2796">
                  <c:v>279700000</c:v>
                </c:pt>
                <c:pt idx="2797">
                  <c:v>279800000</c:v>
                </c:pt>
                <c:pt idx="2798">
                  <c:v>279900000</c:v>
                </c:pt>
                <c:pt idx="2799">
                  <c:v>280000000</c:v>
                </c:pt>
                <c:pt idx="2800">
                  <c:v>280100000</c:v>
                </c:pt>
                <c:pt idx="2801">
                  <c:v>280200000</c:v>
                </c:pt>
                <c:pt idx="2802">
                  <c:v>280300000</c:v>
                </c:pt>
                <c:pt idx="2803">
                  <c:v>280400000</c:v>
                </c:pt>
                <c:pt idx="2804">
                  <c:v>280500000</c:v>
                </c:pt>
                <c:pt idx="2805">
                  <c:v>280600000</c:v>
                </c:pt>
                <c:pt idx="2806">
                  <c:v>280700000</c:v>
                </c:pt>
                <c:pt idx="2807">
                  <c:v>280800000</c:v>
                </c:pt>
                <c:pt idx="2808">
                  <c:v>280900000</c:v>
                </c:pt>
                <c:pt idx="2809">
                  <c:v>281000000</c:v>
                </c:pt>
                <c:pt idx="2810">
                  <c:v>281100000</c:v>
                </c:pt>
                <c:pt idx="2811">
                  <c:v>281200000</c:v>
                </c:pt>
                <c:pt idx="2812">
                  <c:v>281300000</c:v>
                </c:pt>
                <c:pt idx="2813">
                  <c:v>281400000</c:v>
                </c:pt>
                <c:pt idx="2814">
                  <c:v>281500000</c:v>
                </c:pt>
                <c:pt idx="2815">
                  <c:v>281600000</c:v>
                </c:pt>
                <c:pt idx="2816">
                  <c:v>281700000</c:v>
                </c:pt>
                <c:pt idx="2817">
                  <c:v>281800000</c:v>
                </c:pt>
                <c:pt idx="2818">
                  <c:v>281900000</c:v>
                </c:pt>
                <c:pt idx="2819">
                  <c:v>282000000</c:v>
                </c:pt>
                <c:pt idx="2820">
                  <c:v>282100000</c:v>
                </c:pt>
                <c:pt idx="2821">
                  <c:v>282200000</c:v>
                </c:pt>
                <c:pt idx="2822">
                  <c:v>282300000</c:v>
                </c:pt>
                <c:pt idx="2823">
                  <c:v>282400000</c:v>
                </c:pt>
                <c:pt idx="2824">
                  <c:v>282500000</c:v>
                </c:pt>
                <c:pt idx="2825">
                  <c:v>282600000</c:v>
                </c:pt>
                <c:pt idx="2826">
                  <c:v>282700000</c:v>
                </c:pt>
                <c:pt idx="2827">
                  <c:v>282800000</c:v>
                </c:pt>
                <c:pt idx="2828">
                  <c:v>282900000</c:v>
                </c:pt>
                <c:pt idx="2829">
                  <c:v>283000000</c:v>
                </c:pt>
                <c:pt idx="2830">
                  <c:v>283100000</c:v>
                </c:pt>
                <c:pt idx="2831">
                  <c:v>283200000</c:v>
                </c:pt>
                <c:pt idx="2832">
                  <c:v>283300000</c:v>
                </c:pt>
                <c:pt idx="2833">
                  <c:v>283400000</c:v>
                </c:pt>
                <c:pt idx="2834">
                  <c:v>283500000</c:v>
                </c:pt>
                <c:pt idx="2835">
                  <c:v>283600000</c:v>
                </c:pt>
                <c:pt idx="2836">
                  <c:v>283700000</c:v>
                </c:pt>
                <c:pt idx="2837">
                  <c:v>283800000</c:v>
                </c:pt>
                <c:pt idx="2838">
                  <c:v>283900000</c:v>
                </c:pt>
                <c:pt idx="2839">
                  <c:v>284000000</c:v>
                </c:pt>
                <c:pt idx="2840">
                  <c:v>284100000</c:v>
                </c:pt>
                <c:pt idx="2841">
                  <c:v>284200000</c:v>
                </c:pt>
                <c:pt idx="2842">
                  <c:v>284300000</c:v>
                </c:pt>
                <c:pt idx="2843">
                  <c:v>284400000</c:v>
                </c:pt>
                <c:pt idx="2844">
                  <c:v>284500000</c:v>
                </c:pt>
                <c:pt idx="2845">
                  <c:v>284600000</c:v>
                </c:pt>
                <c:pt idx="2846">
                  <c:v>284700000</c:v>
                </c:pt>
                <c:pt idx="2847">
                  <c:v>284800000</c:v>
                </c:pt>
                <c:pt idx="2848">
                  <c:v>284900000</c:v>
                </c:pt>
                <c:pt idx="2849">
                  <c:v>285000000</c:v>
                </c:pt>
                <c:pt idx="2850">
                  <c:v>285100000</c:v>
                </c:pt>
                <c:pt idx="2851">
                  <c:v>285200000</c:v>
                </c:pt>
                <c:pt idx="2852">
                  <c:v>285300000</c:v>
                </c:pt>
                <c:pt idx="2853">
                  <c:v>285400000</c:v>
                </c:pt>
                <c:pt idx="2854">
                  <c:v>285500000</c:v>
                </c:pt>
                <c:pt idx="2855">
                  <c:v>285600000</c:v>
                </c:pt>
                <c:pt idx="2856">
                  <c:v>285700000</c:v>
                </c:pt>
                <c:pt idx="2857">
                  <c:v>285800000</c:v>
                </c:pt>
                <c:pt idx="2858">
                  <c:v>285900000</c:v>
                </c:pt>
                <c:pt idx="2859">
                  <c:v>286000000</c:v>
                </c:pt>
                <c:pt idx="2860">
                  <c:v>286100000</c:v>
                </c:pt>
                <c:pt idx="2861">
                  <c:v>286200000</c:v>
                </c:pt>
                <c:pt idx="2862">
                  <c:v>286300000</c:v>
                </c:pt>
                <c:pt idx="2863">
                  <c:v>286400000</c:v>
                </c:pt>
                <c:pt idx="2864">
                  <c:v>286500000</c:v>
                </c:pt>
                <c:pt idx="2865">
                  <c:v>286600000</c:v>
                </c:pt>
                <c:pt idx="2866">
                  <c:v>286700000</c:v>
                </c:pt>
                <c:pt idx="2867">
                  <c:v>286800000</c:v>
                </c:pt>
                <c:pt idx="2868">
                  <c:v>286900000</c:v>
                </c:pt>
                <c:pt idx="2869">
                  <c:v>287000000</c:v>
                </c:pt>
                <c:pt idx="2870">
                  <c:v>287100000</c:v>
                </c:pt>
                <c:pt idx="2871">
                  <c:v>287200000</c:v>
                </c:pt>
                <c:pt idx="2872">
                  <c:v>287300000</c:v>
                </c:pt>
                <c:pt idx="2873">
                  <c:v>287400000</c:v>
                </c:pt>
                <c:pt idx="2874">
                  <c:v>287500000</c:v>
                </c:pt>
                <c:pt idx="2875">
                  <c:v>287600000</c:v>
                </c:pt>
                <c:pt idx="2876">
                  <c:v>287700000</c:v>
                </c:pt>
                <c:pt idx="2877">
                  <c:v>287800000</c:v>
                </c:pt>
                <c:pt idx="2878">
                  <c:v>287900000</c:v>
                </c:pt>
                <c:pt idx="2879">
                  <c:v>288000000</c:v>
                </c:pt>
                <c:pt idx="2880">
                  <c:v>288100000</c:v>
                </c:pt>
                <c:pt idx="2881">
                  <c:v>288200000</c:v>
                </c:pt>
                <c:pt idx="2882">
                  <c:v>288300000</c:v>
                </c:pt>
                <c:pt idx="2883">
                  <c:v>288400000</c:v>
                </c:pt>
                <c:pt idx="2884">
                  <c:v>288500000</c:v>
                </c:pt>
                <c:pt idx="2885">
                  <c:v>288600000</c:v>
                </c:pt>
                <c:pt idx="2886">
                  <c:v>288700000</c:v>
                </c:pt>
                <c:pt idx="2887">
                  <c:v>288800000</c:v>
                </c:pt>
                <c:pt idx="2888">
                  <c:v>288900000</c:v>
                </c:pt>
                <c:pt idx="2889">
                  <c:v>289000000</c:v>
                </c:pt>
                <c:pt idx="2890">
                  <c:v>289100000</c:v>
                </c:pt>
                <c:pt idx="2891">
                  <c:v>289200000</c:v>
                </c:pt>
                <c:pt idx="2892">
                  <c:v>289300000</c:v>
                </c:pt>
                <c:pt idx="2893">
                  <c:v>289400000</c:v>
                </c:pt>
                <c:pt idx="2894">
                  <c:v>289500000</c:v>
                </c:pt>
                <c:pt idx="2895">
                  <c:v>289600000</c:v>
                </c:pt>
                <c:pt idx="2896">
                  <c:v>289700000</c:v>
                </c:pt>
                <c:pt idx="2897">
                  <c:v>289800000</c:v>
                </c:pt>
                <c:pt idx="2898">
                  <c:v>289900000</c:v>
                </c:pt>
                <c:pt idx="2899">
                  <c:v>290000000</c:v>
                </c:pt>
                <c:pt idx="2900">
                  <c:v>290100000</c:v>
                </c:pt>
                <c:pt idx="2901">
                  <c:v>290200000</c:v>
                </c:pt>
                <c:pt idx="2902">
                  <c:v>290300000</c:v>
                </c:pt>
                <c:pt idx="2903">
                  <c:v>290400000</c:v>
                </c:pt>
                <c:pt idx="2904">
                  <c:v>290500000</c:v>
                </c:pt>
                <c:pt idx="2905">
                  <c:v>290600000</c:v>
                </c:pt>
                <c:pt idx="2906">
                  <c:v>290700000</c:v>
                </c:pt>
                <c:pt idx="2907">
                  <c:v>290800000</c:v>
                </c:pt>
                <c:pt idx="2908">
                  <c:v>290900000</c:v>
                </c:pt>
                <c:pt idx="2909">
                  <c:v>291000000</c:v>
                </c:pt>
                <c:pt idx="2910">
                  <c:v>291100000</c:v>
                </c:pt>
                <c:pt idx="2911">
                  <c:v>291200000</c:v>
                </c:pt>
                <c:pt idx="2912">
                  <c:v>291300000</c:v>
                </c:pt>
                <c:pt idx="2913">
                  <c:v>291400000</c:v>
                </c:pt>
                <c:pt idx="2914">
                  <c:v>291500000</c:v>
                </c:pt>
                <c:pt idx="2915">
                  <c:v>291600000</c:v>
                </c:pt>
                <c:pt idx="2916">
                  <c:v>291700000</c:v>
                </c:pt>
                <c:pt idx="2917">
                  <c:v>291800000</c:v>
                </c:pt>
                <c:pt idx="2918">
                  <c:v>291900000</c:v>
                </c:pt>
                <c:pt idx="2919">
                  <c:v>292000000</c:v>
                </c:pt>
                <c:pt idx="2920">
                  <c:v>292100000</c:v>
                </c:pt>
                <c:pt idx="2921">
                  <c:v>292200000</c:v>
                </c:pt>
                <c:pt idx="2922">
                  <c:v>292300000</c:v>
                </c:pt>
                <c:pt idx="2923">
                  <c:v>292400000</c:v>
                </c:pt>
                <c:pt idx="2924">
                  <c:v>292500000</c:v>
                </c:pt>
                <c:pt idx="2925">
                  <c:v>292600000</c:v>
                </c:pt>
                <c:pt idx="2926">
                  <c:v>292700000</c:v>
                </c:pt>
                <c:pt idx="2927">
                  <c:v>292800000</c:v>
                </c:pt>
                <c:pt idx="2928">
                  <c:v>292900000</c:v>
                </c:pt>
                <c:pt idx="2929">
                  <c:v>293000000</c:v>
                </c:pt>
                <c:pt idx="2930">
                  <c:v>293100000</c:v>
                </c:pt>
                <c:pt idx="2931">
                  <c:v>293200000</c:v>
                </c:pt>
                <c:pt idx="2932">
                  <c:v>293300000</c:v>
                </c:pt>
                <c:pt idx="2933">
                  <c:v>293400000</c:v>
                </c:pt>
                <c:pt idx="2934">
                  <c:v>293500000</c:v>
                </c:pt>
                <c:pt idx="2935">
                  <c:v>293600000</c:v>
                </c:pt>
                <c:pt idx="2936">
                  <c:v>293700000</c:v>
                </c:pt>
                <c:pt idx="2937">
                  <c:v>293800000</c:v>
                </c:pt>
                <c:pt idx="2938">
                  <c:v>293900000</c:v>
                </c:pt>
                <c:pt idx="2939">
                  <c:v>294000000</c:v>
                </c:pt>
                <c:pt idx="2940">
                  <c:v>294100000</c:v>
                </c:pt>
                <c:pt idx="2941">
                  <c:v>294200000</c:v>
                </c:pt>
                <c:pt idx="2942">
                  <c:v>294300000</c:v>
                </c:pt>
                <c:pt idx="2943">
                  <c:v>294400000</c:v>
                </c:pt>
                <c:pt idx="2944">
                  <c:v>294500000</c:v>
                </c:pt>
                <c:pt idx="2945">
                  <c:v>294600000</c:v>
                </c:pt>
                <c:pt idx="2946">
                  <c:v>294700000</c:v>
                </c:pt>
                <c:pt idx="2947">
                  <c:v>294800000</c:v>
                </c:pt>
                <c:pt idx="2948">
                  <c:v>294900000</c:v>
                </c:pt>
                <c:pt idx="2949">
                  <c:v>295000000</c:v>
                </c:pt>
                <c:pt idx="2950">
                  <c:v>295100000</c:v>
                </c:pt>
                <c:pt idx="2951">
                  <c:v>295200000</c:v>
                </c:pt>
                <c:pt idx="2952">
                  <c:v>295300000</c:v>
                </c:pt>
                <c:pt idx="2953">
                  <c:v>295400000</c:v>
                </c:pt>
                <c:pt idx="2954">
                  <c:v>295500000</c:v>
                </c:pt>
                <c:pt idx="2955">
                  <c:v>295600000</c:v>
                </c:pt>
                <c:pt idx="2956">
                  <c:v>295700000</c:v>
                </c:pt>
                <c:pt idx="2957">
                  <c:v>295800000</c:v>
                </c:pt>
                <c:pt idx="2958">
                  <c:v>295900000</c:v>
                </c:pt>
                <c:pt idx="2959">
                  <c:v>296000000</c:v>
                </c:pt>
                <c:pt idx="2960">
                  <c:v>296100000</c:v>
                </c:pt>
                <c:pt idx="2961">
                  <c:v>296200000</c:v>
                </c:pt>
                <c:pt idx="2962">
                  <c:v>296300000</c:v>
                </c:pt>
                <c:pt idx="2963">
                  <c:v>296400000</c:v>
                </c:pt>
                <c:pt idx="2964">
                  <c:v>296500000</c:v>
                </c:pt>
                <c:pt idx="2965">
                  <c:v>296600000</c:v>
                </c:pt>
                <c:pt idx="2966">
                  <c:v>296700000</c:v>
                </c:pt>
                <c:pt idx="2967">
                  <c:v>296800000</c:v>
                </c:pt>
                <c:pt idx="2968">
                  <c:v>296900000</c:v>
                </c:pt>
                <c:pt idx="2969">
                  <c:v>297000000</c:v>
                </c:pt>
                <c:pt idx="2970">
                  <c:v>297100000</c:v>
                </c:pt>
                <c:pt idx="2971">
                  <c:v>297200000</c:v>
                </c:pt>
                <c:pt idx="2972">
                  <c:v>297300000</c:v>
                </c:pt>
                <c:pt idx="2973">
                  <c:v>297400000</c:v>
                </c:pt>
                <c:pt idx="2974">
                  <c:v>297500000</c:v>
                </c:pt>
                <c:pt idx="2975">
                  <c:v>297600000</c:v>
                </c:pt>
                <c:pt idx="2976">
                  <c:v>297700000</c:v>
                </c:pt>
                <c:pt idx="2977">
                  <c:v>297800000</c:v>
                </c:pt>
                <c:pt idx="2978">
                  <c:v>297900000</c:v>
                </c:pt>
                <c:pt idx="2979">
                  <c:v>298000000</c:v>
                </c:pt>
                <c:pt idx="2980">
                  <c:v>298100000</c:v>
                </c:pt>
                <c:pt idx="2981">
                  <c:v>298200000</c:v>
                </c:pt>
                <c:pt idx="2982">
                  <c:v>298300000</c:v>
                </c:pt>
                <c:pt idx="2983">
                  <c:v>298400000</c:v>
                </c:pt>
                <c:pt idx="2984">
                  <c:v>298500000</c:v>
                </c:pt>
                <c:pt idx="2985">
                  <c:v>298600000</c:v>
                </c:pt>
                <c:pt idx="2986">
                  <c:v>298700000</c:v>
                </c:pt>
                <c:pt idx="2987">
                  <c:v>298800000</c:v>
                </c:pt>
                <c:pt idx="2988">
                  <c:v>298900000</c:v>
                </c:pt>
                <c:pt idx="2989">
                  <c:v>299000000</c:v>
                </c:pt>
                <c:pt idx="2990">
                  <c:v>299100000</c:v>
                </c:pt>
                <c:pt idx="2991">
                  <c:v>299200000</c:v>
                </c:pt>
                <c:pt idx="2992">
                  <c:v>299300000</c:v>
                </c:pt>
                <c:pt idx="2993">
                  <c:v>299400000</c:v>
                </c:pt>
                <c:pt idx="2994">
                  <c:v>299500000</c:v>
                </c:pt>
                <c:pt idx="2995">
                  <c:v>299600000</c:v>
                </c:pt>
                <c:pt idx="2996">
                  <c:v>299700000</c:v>
                </c:pt>
                <c:pt idx="2997">
                  <c:v>299800000</c:v>
                </c:pt>
                <c:pt idx="2998">
                  <c:v>299900000</c:v>
                </c:pt>
                <c:pt idx="2999">
                  <c:v>300000000</c:v>
                </c:pt>
                <c:pt idx="3000">
                  <c:v>300100000</c:v>
                </c:pt>
                <c:pt idx="3001">
                  <c:v>300200000</c:v>
                </c:pt>
                <c:pt idx="3002">
                  <c:v>300300000</c:v>
                </c:pt>
                <c:pt idx="3003">
                  <c:v>300400000</c:v>
                </c:pt>
                <c:pt idx="3004">
                  <c:v>300500000</c:v>
                </c:pt>
                <c:pt idx="3005">
                  <c:v>300600000</c:v>
                </c:pt>
                <c:pt idx="3006">
                  <c:v>300700000</c:v>
                </c:pt>
                <c:pt idx="3007">
                  <c:v>300800000</c:v>
                </c:pt>
                <c:pt idx="3008">
                  <c:v>300900000</c:v>
                </c:pt>
                <c:pt idx="3009">
                  <c:v>301000000</c:v>
                </c:pt>
                <c:pt idx="3010">
                  <c:v>301100000</c:v>
                </c:pt>
                <c:pt idx="3011">
                  <c:v>301200000</c:v>
                </c:pt>
                <c:pt idx="3012">
                  <c:v>301300000</c:v>
                </c:pt>
                <c:pt idx="3013">
                  <c:v>301400000</c:v>
                </c:pt>
                <c:pt idx="3014">
                  <c:v>301500000</c:v>
                </c:pt>
                <c:pt idx="3015">
                  <c:v>301600000</c:v>
                </c:pt>
                <c:pt idx="3016">
                  <c:v>301700000</c:v>
                </c:pt>
                <c:pt idx="3017">
                  <c:v>301800000</c:v>
                </c:pt>
                <c:pt idx="3018">
                  <c:v>301900000</c:v>
                </c:pt>
                <c:pt idx="3019">
                  <c:v>302000000</c:v>
                </c:pt>
                <c:pt idx="3020">
                  <c:v>302100000</c:v>
                </c:pt>
                <c:pt idx="3021">
                  <c:v>302200000</c:v>
                </c:pt>
                <c:pt idx="3022">
                  <c:v>302300000</c:v>
                </c:pt>
                <c:pt idx="3023">
                  <c:v>302400000</c:v>
                </c:pt>
                <c:pt idx="3024">
                  <c:v>302500000</c:v>
                </c:pt>
                <c:pt idx="3025">
                  <c:v>302600000</c:v>
                </c:pt>
                <c:pt idx="3026">
                  <c:v>302700000</c:v>
                </c:pt>
                <c:pt idx="3027">
                  <c:v>302800000</c:v>
                </c:pt>
                <c:pt idx="3028">
                  <c:v>302900000</c:v>
                </c:pt>
                <c:pt idx="3029">
                  <c:v>303000000</c:v>
                </c:pt>
                <c:pt idx="3030">
                  <c:v>303100000</c:v>
                </c:pt>
                <c:pt idx="3031">
                  <c:v>303200000</c:v>
                </c:pt>
                <c:pt idx="3032">
                  <c:v>303300000</c:v>
                </c:pt>
                <c:pt idx="3033">
                  <c:v>303400000</c:v>
                </c:pt>
                <c:pt idx="3034">
                  <c:v>303500000</c:v>
                </c:pt>
                <c:pt idx="3035">
                  <c:v>303600000</c:v>
                </c:pt>
                <c:pt idx="3036">
                  <c:v>303700000</c:v>
                </c:pt>
                <c:pt idx="3037">
                  <c:v>303800000</c:v>
                </c:pt>
                <c:pt idx="3038">
                  <c:v>303900000</c:v>
                </c:pt>
                <c:pt idx="3039">
                  <c:v>304000000</c:v>
                </c:pt>
                <c:pt idx="3040">
                  <c:v>304100000</c:v>
                </c:pt>
                <c:pt idx="3041">
                  <c:v>304200000</c:v>
                </c:pt>
                <c:pt idx="3042">
                  <c:v>304300000</c:v>
                </c:pt>
                <c:pt idx="3043">
                  <c:v>304400000</c:v>
                </c:pt>
                <c:pt idx="3044">
                  <c:v>304500000</c:v>
                </c:pt>
                <c:pt idx="3045">
                  <c:v>304600000</c:v>
                </c:pt>
                <c:pt idx="3046">
                  <c:v>304700000</c:v>
                </c:pt>
                <c:pt idx="3047">
                  <c:v>304800000</c:v>
                </c:pt>
                <c:pt idx="3048">
                  <c:v>304900000</c:v>
                </c:pt>
                <c:pt idx="3049">
                  <c:v>305000000</c:v>
                </c:pt>
                <c:pt idx="3050">
                  <c:v>305100000</c:v>
                </c:pt>
                <c:pt idx="3051">
                  <c:v>305200000</c:v>
                </c:pt>
                <c:pt idx="3052">
                  <c:v>305300000</c:v>
                </c:pt>
                <c:pt idx="3053">
                  <c:v>305400000</c:v>
                </c:pt>
                <c:pt idx="3054">
                  <c:v>305500000</c:v>
                </c:pt>
                <c:pt idx="3055">
                  <c:v>305600000</c:v>
                </c:pt>
                <c:pt idx="3056">
                  <c:v>305700000</c:v>
                </c:pt>
                <c:pt idx="3057">
                  <c:v>305800000</c:v>
                </c:pt>
                <c:pt idx="3058">
                  <c:v>305900000</c:v>
                </c:pt>
                <c:pt idx="3059">
                  <c:v>306000000</c:v>
                </c:pt>
                <c:pt idx="3060">
                  <c:v>306100000</c:v>
                </c:pt>
                <c:pt idx="3061">
                  <c:v>306200000</c:v>
                </c:pt>
                <c:pt idx="3062">
                  <c:v>306300000</c:v>
                </c:pt>
                <c:pt idx="3063">
                  <c:v>306400000</c:v>
                </c:pt>
                <c:pt idx="3064">
                  <c:v>306500000</c:v>
                </c:pt>
                <c:pt idx="3065">
                  <c:v>306600000</c:v>
                </c:pt>
                <c:pt idx="3066">
                  <c:v>306700000</c:v>
                </c:pt>
                <c:pt idx="3067">
                  <c:v>306800000</c:v>
                </c:pt>
                <c:pt idx="3068">
                  <c:v>306900000</c:v>
                </c:pt>
                <c:pt idx="3069">
                  <c:v>307000000</c:v>
                </c:pt>
                <c:pt idx="3070">
                  <c:v>307100000</c:v>
                </c:pt>
                <c:pt idx="3071">
                  <c:v>307200000</c:v>
                </c:pt>
                <c:pt idx="3072">
                  <c:v>307300000</c:v>
                </c:pt>
                <c:pt idx="3073">
                  <c:v>307400000</c:v>
                </c:pt>
                <c:pt idx="3074">
                  <c:v>307500000</c:v>
                </c:pt>
                <c:pt idx="3075">
                  <c:v>307600000</c:v>
                </c:pt>
                <c:pt idx="3076">
                  <c:v>307700000</c:v>
                </c:pt>
                <c:pt idx="3077">
                  <c:v>307800000</c:v>
                </c:pt>
                <c:pt idx="3078">
                  <c:v>307900000</c:v>
                </c:pt>
                <c:pt idx="3079">
                  <c:v>308000000</c:v>
                </c:pt>
                <c:pt idx="3080">
                  <c:v>308100000</c:v>
                </c:pt>
                <c:pt idx="3081">
                  <c:v>308200000</c:v>
                </c:pt>
                <c:pt idx="3082">
                  <c:v>308300000</c:v>
                </c:pt>
                <c:pt idx="3083">
                  <c:v>308400000</c:v>
                </c:pt>
                <c:pt idx="3084">
                  <c:v>308500000</c:v>
                </c:pt>
                <c:pt idx="3085">
                  <c:v>308600000</c:v>
                </c:pt>
                <c:pt idx="3086">
                  <c:v>308700000</c:v>
                </c:pt>
                <c:pt idx="3087">
                  <c:v>308800000</c:v>
                </c:pt>
                <c:pt idx="3088">
                  <c:v>308900000</c:v>
                </c:pt>
                <c:pt idx="3089">
                  <c:v>309000000</c:v>
                </c:pt>
                <c:pt idx="3090">
                  <c:v>309100000</c:v>
                </c:pt>
                <c:pt idx="3091">
                  <c:v>309200000</c:v>
                </c:pt>
                <c:pt idx="3092">
                  <c:v>309300000</c:v>
                </c:pt>
                <c:pt idx="3093">
                  <c:v>309400000</c:v>
                </c:pt>
                <c:pt idx="3094">
                  <c:v>309500000</c:v>
                </c:pt>
                <c:pt idx="3095">
                  <c:v>309600000</c:v>
                </c:pt>
                <c:pt idx="3096">
                  <c:v>309700000</c:v>
                </c:pt>
                <c:pt idx="3097">
                  <c:v>309800000</c:v>
                </c:pt>
                <c:pt idx="3098">
                  <c:v>309900000</c:v>
                </c:pt>
                <c:pt idx="3099">
                  <c:v>310000000</c:v>
                </c:pt>
                <c:pt idx="3100">
                  <c:v>310100000</c:v>
                </c:pt>
                <c:pt idx="3101">
                  <c:v>310200000</c:v>
                </c:pt>
                <c:pt idx="3102">
                  <c:v>310300000</c:v>
                </c:pt>
                <c:pt idx="3103">
                  <c:v>310400000</c:v>
                </c:pt>
                <c:pt idx="3104">
                  <c:v>310500000</c:v>
                </c:pt>
                <c:pt idx="3105">
                  <c:v>310600000</c:v>
                </c:pt>
                <c:pt idx="3106">
                  <c:v>310700000</c:v>
                </c:pt>
                <c:pt idx="3107">
                  <c:v>310800000</c:v>
                </c:pt>
                <c:pt idx="3108">
                  <c:v>310900000</c:v>
                </c:pt>
                <c:pt idx="3109">
                  <c:v>311000000</c:v>
                </c:pt>
                <c:pt idx="3110">
                  <c:v>311100000</c:v>
                </c:pt>
                <c:pt idx="3111">
                  <c:v>311200000</c:v>
                </c:pt>
                <c:pt idx="3112">
                  <c:v>311300000</c:v>
                </c:pt>
                <c:pt idx="3113">
                  <c:v>311400000</c:v>
                </c:pt>
                <c:pt idx="3114">
                  <c:v>311500000</c:v>
                </c:pt>
                <c:pt idx="3115">
                  <c:v>311600000</c:v>
                </c:pt>
                <c:pt idx="3116">
                  <c:v>311700000</c:v>
                </c:pt>
                <c:pt idx="3117">
                  <c:v>311800000</c:v>
                </c:pt>
                <c:pt idx="3118">
                  <c:v>311900000</c:v>
                </c:pt>
                <c:pt idx="3119">
                  <c:v>312000000</c:v>
                </c:pt>
                <c:pt idx="3120">
                  <c:v>312100000</c:v>
                </c:pt>
                <c:pt idx="3121">
                  <c:v>312200000</c:v>
                </c:pt>
                <c:pt idx="3122">
                  <c:v>312300000</c:v>
                </c:pt>
                <c:pt idx="3123">
                  <c:v>312400000</c:v>
                </c:pt>
                <c:pt idx="3124">
                  <c:v>312500000</c:v>
                </c:pt>
                <c:pt idx="3125">
                  <c:v>312600000</c:v>
                </c:pt>
                <c:pt idx="3126">
                  <c:v>312700000</c:v>
                </c:pt>
                <c:pt idx="3127">
                  <c:v>312800000</c:v>
                </c:pt>
                <c:pt idx="3128">
                  <c:v>312900000</c:v>
                </c:pt>
                <c:pt idx="3129">
                  <c:v>313000000</c:v>
                </c:pt>
                <c:pt idx="3130">
                  <c:v>313100000</c:v>
                </c:pt>
                <c:pt idx="3131">
                  <c:v>313200000</c:v>
                </c:pt>
                <c:pt idx="3132">
                  <c:v>313300000</c:v>
                </c:pt>
                <c:pt idx="3133">
                  <c:v>313400000</c:v>
                </c:pt>
                <c:pt idx="3134">
                  <c:v>313500000</c:v>
                </c:pt>
                <c:pt idx="3135">
                  <c:v>313600000</c:v>
                </c:pt>
                <c:pt idx="3136">
                  <c:v>313700000</c:v>
                </c:pt>
                <c:pt idx="3137">
                  <c:v>313800000</c:v>
                </c:pt>
                <c:pt idx="3138">
                  <c:v>313900000</c:v>
                </c:pt>
                <c:pt idx="3139">
                  <c:v>314000000</c:v>
                </c:pt>
                <c:pt idx="3140">
                  <c:v>314100000</c:v>
                </c:pt>
                <c:pt idx="3141">
                  <c:v>314200000</c:v>
                </c:pt>
                <c:pt idx="3142">
                  <c:v>314300000</c:v>
                </c:pt>
                <c:pt idx="3143">
                  <c:v>314400000</c:v>
                </c:pt>
                <c:pt idx="3144">
                  <c:v>314500000</c:v>
                </c:pt>
                <c:pt idx="3145">
                  <c:v>314600000</c:v>
                </c:pt>
                <c:pt idx="3146">
                  <c:v>314700000</c:v>
                </c:pt>
                <c:pt idx="3147">
                  <c:v>314800000</c:v>
                </c:pt>
                <c:pt idx="3148">
                  <c:v>314900000</c:v>
                </c:pt>
                <c:pt idx="3149">
                  <c:v>315000000</c:v>
                </c:pt>
                <c:pt idx="3150">
                  <c:v>315100000</c:v>
                </c:pt>
                <c:pt idx="3151">
                  <c:v>315200000</c:v>
                </c:pt>
                <c:pt idx="3152">
                  <c:v>315300000</c:v>
                </c:pt>
                <c:pt idx="3153">
                  <c:v>315400000</c:v>
                </c:pt>
                <c:pt idx="3154">
                  <c:v>315500000</c:v>
                </c:pt>
                <c:pt idx="3155">
                  <c:v>315600000</c:v>
                </c:pt>
                <c:pt idx="3156">
                  <c:v>315700000</c:v>
                </c:pt>
                <c:pt idx="3157">
                  <c:v>315800000</c:v>
                </c:pt>
                <c:pt idx="3158">
                  <c:v>315900000</c:v>
                </c:pt>
                <c:pt idx="3159">
                  <c:v>316000000</c:v>
                </c:pt>
                <c:pt idx="3160">
                  <c:v>316100000</c:v>
                </c:pt>
                <c:pt idx="3161">
                  <c:v>316200000</c:v>
                </c:pt>
                <c:pt idx="3162">
                  <c:v>316300000</c:v>
                </c:pt>
                <c:pt idx="3163">
                  <c:v>316400000</c:v>
                </c:pt>
                <c:pt idx="3164">
                  <c:v>316500000</c:v>
                </c:pt>
                <c:pt idx="3165">
                  <c:v>316600000</c:v>
                </c:pt>
                <c:pt idx="3166">
                  <c:v>316700000</c:v>
                </c:pt>
                <c:pt idx="3167">
                  <c:v>316800000</c:v>
                </c:pt>
                <c:pt idx="3168">
                  <c:v>316900000</c:v>
                </c:pt>
                <c:pt idx="3169">
                  <c:v>317000000</c:v>
                </c:pt>
                <c:pt idx="3170">
                  <c:v>317100000</c:v>
                </c:pt>
                <c:pt idx="3171">
                  <c:v>317200000</c:v>
                </c:pt>
                <c:pt idx="3172">
                  <c:v>317300000</c:v>
                </c:pt>
                <c:pt idx="3173">
                  <c:v>317400000</c:v>
                </c:pt>
                <c:pt idx="3174">
                  <c:v>317500000</c:v>
                </c:pt>
                <c:pt idx="3175">
                  <c:v>317600000</c:v>
                </c:pt>
                <c:pt idx="3176">
                  <c:v>317700000</c:v>
                </c:pt>
                <c:pt idx="3177">
                  <c:v>317800000</c:v>
                </c:pt>
                <c:pt idx="3178">
                  <c:v>317900000</c:v>
                </c:pt>
                <c:pt idx="3179">
                  <c:v>318000000</c:v>
                </c:pt>
                <c:pt idx="3180">
                  <c:v>318100000</c:v>
                </c:pt>
                <c:pt idx="3181">
                  <c:v>318200000</c:v>
                </c:pt>
                <c:pt idx="3182">
                  <c:v>318300000</c:v>
                </c:pt>
                <c:pt idx="3183">
                  <c:v>318400000</c:v>
                </c:pt>
                <c:pt idx="3184">
                  <c:v>318500000</c:v>
                </c:pt>
                <c:pt idx="3185">
                  <c:v>318600000</c:v>
                </c:pt>
                <c:pt idx="3186">
                  <c:v>318700000</c:v>
                </c:pt>
                <c:pt idx="3187">
                  <c:v>318800000</c:v>
                </c:pt>
                <c:pt idx="3188">
                  <c:v>318900000</c:v>
                </c:pt>
                <c:pt idx="3189">
                  <c:v>319000000</c:v>
                </c:pt>
                <c:pt idx="3190">
                  <c:v>319100000</c:v>
                </c:pt>
                <c:pt idx="3191">
                  <c:v>319200000</c:v>
                </c:pt>
                <c:pt idx="3192">
                  <c:v>319300000</c:v>
                </c:pt>
                <c:pt idx="3193">
                  <c:v>319400000</c:v>
                </c:pt>
                <c:pt idx="3194">
                  <c:v>319500000</c:v>
                </c:pt>
                <c:pt idx="3195">
                  <c:v>319600000</c:v>
                </c:pt>
                <c:pt idx="3196">
                  <c:v>319700000</c:v>
                </c:pt>
                <c:pt idx="3197">
                  <c:v>319800000</c:v>
                </c:pt>
                <c:pt idx="3198">
                  <c:v>319900000</c:v>
                </c:pt>
                <c:pt idx="3199">
                  <c:v>320000000</c:v>
                </c:pt>
                <c:pt idx="3200">
                  <c:v>320100000</c:v>
                </c:pt>
                <c:pt idx="3201">
                  <c:v>320200000</c:v>
                </c:pt>
                <c:pt idx="3202">
                  <c:v>320300000</c:v>
                </c:pt>
                <c:pt idx="3203">
                  <c:v>320400000</c:v>
                </c:pt>
                <c:pt idx="3204">
                  <c:v>320500000</c:v>
                </c:pt>
                <c:pt idx="3205">
                  <c:v>320600000</c:v>
                </c:pt>
                <c:pt idx="3206">
                  <c:v>320700000</c:v>
                </c:pt>
                <c:pt idx="3207">
                  <c:v>320800000</c:v>
                </c:pt>
                <c:pt idx="3208">
                  <c:v>320900000</c:v>
                </c:pt>
                <c:pt idx="3209">
                  <c:v>321000000</c:v>
                </c:pt>
                <c:pt idx="3210">
                  <c:v>321100000</c:v>
                </c:pt>
                <c:pt idx="3211">
                  <c:v>321200000</c:v>
                </c:pt>
                <c:pt idx="3212">
                  <c:v>321300000</c:v>
                </c:pt>
                <c:pt idx="3213">
                  <c:v>321400000</c:v>
                </c:pt>
                <c:pt idx="3214">
                  <c:v>321500000</c:v>
                </c:pt>
                <c:pt idx="3215">
                  <c:v>321600000</c:v>
                </c:pt>
                <c:pt idx="3216">
                  <c:v>321700000</c:v>
                </c:pt>
                <c:pt idx="3217">
                  <c:v>321800000</c:v>
                </c:pt>
                <c:pt idx="3218">
                  <c:v>321900000</c:v>
                </c:pt>
                <c:pt idx="3219">
                  <c:v>322000000</c:v>
                </c:pt>
                <c:pt idx="3220">
                  <c:v>322100000</c:v>
                </c:pt>
                <c:pt idx="3221">
                  <c:v>322200000</c:v>
                </c:pt>
                <c:pt idx="3222">
                  <c:v>322300000</c:v>
                </c:pt>
                <c:pt idx="3223">
                  <c:v>322400000</c:v>
                </c:pt>
                <c:pt idx="3224">
                  <c:v>322500000</c:v>
                </c:pt>
                <c:pt idx="3225">
                  <c:v>322600000</c:v>
                </c:pt>
                <c:pt idx="3226">
                  <c:v>322700000</c:v>
                </c:pt>
                <c:pt idx="3227">
                  <c:v>322800000</c:v>
                </c:pt>
                <c:pt idx="3228">
                  <c:v>322900000</c:v>
                </c:pt>
                <c:pt idx="3229">
                  <c:v>323000000</c:v>
                </c:pt>
                <c:pt idx="3230">
                  <c:v>323100000</c:v>
                </c:pt>
                <c:pt idx="3231">
                  <c:v>323200000</c:v>
                </c:pt>
                <c:pt idx="3232">
                  <c:v>323300000</c:v>
                </c:pt>
                <c:pt idx="3233">
                  <c:v>323400000</c:v>
                </c:pt>
                <c:pt idx="3234">
                  <c:v>323500000</c:v>
                </c:pt>
                <c:pt idx="3235">
                  <c:v>323600000</c:v>
                </c:pt>
                <c:pt idx="3236">
                  <c:v>323700000</c:v>
                </c:pt>
                <c:pt idx="3237">
                  <c:v>323800000</c:v>
                </c:pt>
                <c:pt idx="3238">
                  <c:v>323900000</c:v>
                </c:pt>
                <c:pt idx="3239">
                  <c:v>324000000</c:v>
                </c:pt>
                <c:pt idx="3240">
                  <c:v>324100000</c:v>
                </c:pt>
                <c:pt idx="3241">
                  <c:v>324200000</c:v>
                </c:pt>
                <c:pt idx="3242">
                  <c:v>324300000</c:v>
                </c:pt>
                <c:pt idx="3243">
                  <c:v>324400000</c:v>
                </c:pt>
                <c:pt idx="3244">
                  <c:v>324500000</c:v>
                </c:pt>
                <c:pt idx="3245">
                  <c:v>324600000</c:v>
                </c:pt>
                <c:pt idx="3246">
                  <c:v>324700000</c:v>
                </c:pt>
                <c:pt idx="3247">
                  <c:v>324800000</c:v>
                </c:pt>
                <c:pt idx="3248">
                  <c:v>324900000</c:v>
                </c:pt>
                <c:pt idx="3249">
                  <c:v>325000000</c:v>
                </c:pt>
                <c:pt idx="3250">
                  <c:v>325100000</c:v>
                </c:pt>
                <c:pt idx="3251">
                  <c:v>325200000</c:v>
                </c:pt>
                <c:pt idx="3252">
                  <c:v>325300000</c:v>
                </c:pt>
                <c:pt idx="3253">
                  <c:v>325400000</c:v>
                </c:pt>
                <c:pt idx="3254">
                  <c:v>325500000</c:v>
                </c:pt>
                <c:pt idx="3255">
                  <c:v>325600000</c:v>
                </c:pt>
                <c:pt idx="3256">
                  <c:v>325700000</c:v>
                </c:pt>
                <c:pt idx="3257">
                  <c:v>325800000</c:v>
                </c:pt>
                <c:pt idx="3258">
                  <c:v>325900000</c:v>
                </c:pt>
                <c:pt idx="3259">
                  <c:v>326000000</c:v>
                </c:pt>
                <c:pt idx="3260">
                  <c:v>326100000</c:v>
                </c:pt>
                <c:pt idx="3261">
                  <c:v>326200000</c:v>
                </c:pt>
                <c:pt idx="3262">
                  <c:v>326300000</c:v>
                </c:pt>
                <c:pt idx="3263">
                  <c:v>326400000</c:v>
                </c:pt>
                <c:pt idx="3264">
                  <c:v>326500000</c:v>
                </c:pt>
                <c:pt idx="3265">
                  <c:v>326600000</c:v>
                </c:pt>
                <c:pt idx="3266">
                  <c:v>326700000</c:v>
                </c:pt>
                <c:pt idx="3267">
                  <c:v>326800000</c:v>
                </c:pt>
                <c:pt idx="3268">
                  <c:v>326900000</c:v>
                </c:pt>
                <c:pt idx="3269">
                  <c:v>327000000</c:v>
                </c:pt>
                <c:pt idx="3270">
                  <c:v>327100000</c:v>
                </c:pt>
                <c:pt idx="3271">
                  <c:v>327200000</c:v>
                </c:pt>
                <c:pt idx="3272">
                  <c:v>327300000</c:v>
                </c:pt>
                <c:pt idx="3273">
                  <c:v>327400000</c:v>
                </c:pt>
                <c:pt idx="3274">
                  <c:v>327500000</c:v>
                </c:pt>
                <c:pt idx="3275">
                  <c:v>327600000</c:v>
                </c:pt>
                <c:pt idx="3276">
                  <c:v>327700000</c:v>
                </c:pt>
                <c:pt idx="3277">
                  <c:v>327800000</c:v>
                </c:pt>
                <c:pt idx="3278">
                  <c:v>327900000</c:v>
                </c:pt>
                <c:pt idx="3279">
                  <c:v>328000000</c:v>
                </c:pt>
                <c:pt idx="3280">
                  <c:v>328100000</c:v>
                </c:pt>
                <c:pt idx="3281">
                  <c:v>328200000</c:v>
                </c:pt>
                <c:pt idx="3282">
                  <c:v>328300000</c:v>
                </c:pt>
                <c:pt idx="3283">
                  <c:v>328400000</c:v>
                </c:pt>
                <c:pt idx="3284">
                  <c:v>328500000</c:v>
                </c:pt>
                <c:pt idx="3285">
                  <c:v>328600000</c:v>
                </c:pt>
                <c:pt idx="3286">
                  <c:v>328700000</c:v>
                </c:pt>
                <c:pt idx="3287">
                  <c:v>328800000</c:v>
                </c:pt>
                <c:pt idx="3288">
                  <c:v>328900000</c:v>
                </c:pt>
                <c:pt idx="3289">
                  <c:v>329000000</c:v>
                </c:pt>
                <c:pt idx="3290">
                  <c:v>329100000</c:v>
                </c:pt>
                <c:pt idx="3291">
                  <c:v>329200000</c:v>
                </c:pt>
                <c:pt idx="3292">
                  <c:v>329300000</c:v>
                </c:pt>
                <c:pt idx="3293">
                  <c:v>329400000</c:v>
                </c:pt>
                <c:pt idx="3294">
                  <c:v>329500000</c:v>
                </c:pt>
                <c:pt idx="3295">
                  <c:v>329600000</c:v>
                </c:pt>
                <c:pt idx="3296">
                  <c:v>329700000</c:v>
                </c:pt>
                <c:pt idx="3297">
                  <c:v>329800000</c:v>
                </c:pt>
                <c:pt idx="3298">
                  <c:v>329900000</c:v>
                </c:pt>
                <c:pt idx="3299">
                  <c:v>330000000</c:v>
                </c:pt>
                <c:pt idx="3300">
                  <c:v>330100000</c:v>
                </c:pt>
                <c:pt idx="3301">
                  <c:v>330200000</c:v>
                </c:pt>
                <c:pt idx="3302">
                  <c:v>330300000</c:v>
                </c:pt>
                <c:pt idx="3303">
                  <c:v>330400000</c:v>
                </c:pt>
                <c:pt idx="3304">
                  <c:v>330500000</c:v>
                </c:pt>
                <c:pt idx="3305">
                  <c:v>330600000</c:v>
                </c:pt>
                <c:pt idx="3306">
                  <c:v>330700000</c:v>
                </c:pt>
                <c:pt idx="3307">
                  <c:v>330800000</c:v>
                </c:pt>
                <c:pt idx="3308">
                  <c:v>330900000</c:v>
                </c:pt>
                <c:pt idx="3309">
                  <c:v>331000000</c:v>
                </c:pt>
                <c:pt idx="3310">
                  <c:v>331100000</c:v>
                </c:pt>
                <c:pt idx="3311">
                  <c:v>331200000</c:v>
                </c:pt>
                <c:pt idx="3312">
                  <c:v>331300000</c:v>
                </c:pt>
                <c:pt idx="3313">
                  <c:v>331400000</c:v>
                </c:pt>
                <c:pt idx="3314">
                  <c:v>331500000</c:v>
                </c:pt>
                <c:pt idx="3315">
                  <c:v>331600000</c:v>
                </c:pt>
                <c:pt idx="3316">
                  <c:v>331700000</c:v>
                </c:pt>
                <c:pt idx="3317">
                  <c:v>331800000</c:v>
                </c:pt>
                <c:pt idx="3318">
                  <c:v>331900000</c:v>
                </c:pt>
                <c:pt idx="3319">
                  <c:v>332000000</c:v>
                </c:pt>
                <c:pt idx="3320">
                  <c:v>332100000</c:v>
                </c:pt>
                <c:pt idx="3321">
                  <c:v>332200000</c:v>
                </c:pt>
                <c:pt idx="3322">
                  <c:v>332300000</c:v>
                </c:pt>
                <c:pt idx="3323">
                  <c:v>332400000</c:v>
                </c:pt>
                <c:pt idx="3324">
                  <c:v>332500000</c:v>
                </c:pt>
                <c:pt idx="3325">
                  <c:v>332600000</c:v>
                </c:pt>
                <c:pt idx="3326">
                  <c:v>332700000</c:v>
                </c:pt>
                <c:pt idx="3327">
                  <c:v>332800000</c:v>
                </c:pt>
                <c:pt idx="3328">
                  <c:v>332900000</c:v>
                </c:pt>
                <c:pt idx="3329">
                  <c:v>333000000</c:v>
                </c:pt>
                <c:pt idx="3330">
                  <c:v>333100000</c:v>
                </c:pt>
                <c:pt idx="3331">
                  <c:v>333200000</c:v>
                </c:pt>
                <c:pt idx="3332">
                  <c:v>333300000</c:v>
                </c:pt>
                <c:pt idx="3333">
                  <c:v>333400000</c:v>
                </c:pt>
                <c:pt idx="3334">
                  <c:v>333500000</c:v>
                </c:pt>
                <c:pt idx="3335">
                  <c:v>333600000</c:v>
                </c:pt>
                <c:pt idx="3336">
                  <c:v>333700000</c:v>
                </c:pt>
                <c:pt idx="3337">
                  <c:v>333800000</c:v>
                </c:pt>
                <c:pt idx="3338">
                  <c:v>333900000</c:v>
                </c:pt>
                <c:pt idx="3339">
                  <c:v>334000000</c:v>
                </c:pt>
                <c:pt idx="3340">
                  <c:v>334100000</c:v>
                </c:pt>
                <c:pt idx="3341">
                  <c:v>334200000</c:v>
                </c:pt>
                <c:pt idx="3342">
                  <c:v>334300000</c:v>
                </c:pt>
                <c:pt idx="3343">
                  <c:v>334400000</c:v>
                </c:pt>
                <c:pt idx="3344">
                  <c:v>334500000</c:v>
                </c:pt>
                <c:pt idx="3345">
                  <c:v>334600000</c:v>
                </c:pt>
                <c:pt idx="3346">
                  <c:v>334700000</c:v>
                </c:pt>
                <c:pt idx="3347">
                  <c:v>334800000</c:v>
                </c:pt>
                <c:pt idx="3348">
                  <c:v>334900000</c:v>
                </c:pt>
                <c:pt idx="3349">
                  <c:v>335000000</c:v>
                </c:pt>
                <c:pt idx="3350">
                  <c:v>335100000</c:v>
                </c:pt>
                <c:pt idx="3351">
                  <c:v>335200000</c:v>
                </c:pt>
                <c:pt idx="3352">
                  <c:v>335300000</c:v>
                </c:pt>
                <c:pt idx="3353">
                  <c:v>335400000</c:v>
                </c:pt>
                <c:pt idx="3354">
                  <c:v>335500000</c:v>
                </c:pt>
                <c:pt idx="3355">
                  <c:v>335600000</c:v>
                </c:pt>
                <c:pt idx="3356">
                  <c:v>335700000</c:v>
                </c:pt>
                <c:pt idx="3357">
                  <c:v>335800000</c:v>
                </c:pt>
                <c:pt idx="3358">
                  <c:v>335900000</c:v>
                </c:pt>
                <c:pt idx="3359">
                  <c:v>336000000</c:v>
                </c:pt>
                <c:pt idx="3360">
                  <c:v>336100000</c:v>
                </c:pt>
                <c:pt idx="3361">
                  <c:v>336200000</c:v>
                </c:pt>
                <c:pt idx="3362">
                  <c:v>336300000</c:v>
                </c:pt>
                <c:pt idx="3363">
                  <c:v>336400000</c:v>
                </c:pt>
                <c:pt idx="3364">
                  <c:v>336500000</c:v>
                </c:pt>
                <c:pt idx="3365">
                  <c:v>336600000</c:v>
                </c:pt>
                <c:pt idx="3366">
                  <c:v>336700000</c:v>
                </c:pt>
                <c:pt idx="3367">
                  <c:v>336800000</c:v>
                </c:pt>
                <c:pt idx="3368">
                  <c:v>336900000</c:v>
                </c:pt>
                <c:pt idx="3369">
                  <c:v>337000000</c:v>
                </c:pt>
                <c:pt idx="3370">
                  <c:v>337100000</c:v>
                </c:pt>
                <c:pt idx="3371">
                  <c:v>337200000</c:v>
                </c:pt>
                <c:pt idx="3372">
                  <c:v>337300000</c:v>
                </c:pt>
                <c:pt idx="3373">
                  <c:v>337400000</c:v>
                </c:pt>
                <c:pt idx="3374">
                  <c:v>337500000</c:v>
                </c:pt>
                <c:pt idx="3375">
                  <c:v>337600000</c:v>
                </c:pt>
                <c:pt idx="3376">
                  <c:v>337700000</c:v>
                </c:pt>
                <c:pt idx="3377">
                  <c:v>337800000</c:v>
                </c:pt>
                <c:pt idx="3378">
                  <c:v>337900000</c:v>
                </c:pt>
                <c:pt idx="3379">
                  <c:v>338000000</c:v>
                </c:pt>
                <c:pt idx="3380">
                  <c:v>338100000</c:v>
                </c:pt>
                <c:pt idx="3381">
                  <c:v>338200000</c:v>
                </c:pt>
                <c:pt idx="3382">
                  <c:v>338300000</c:v>
                </c:pt>
                <c:pt idx="3383">
                  <c:v>338400000</c:v>
                </c:pt>
                <c:pt idx="3384">
                  <c:v>338500000</c:v>
                </c:pt>
                <c:pt idx="3385">
                  <c:v>338600000</c:v>
                </c:pt>
                <c:pt idx="3386">
                  <c:v>338700000</c:v>
                </c:pt>
                <c:pt idx="3387">
                  <c:v>338800000</c:v>
                </c:pt>
                <c:pt idx="3388">
                  <c:v>338900000</c:v>
                </c:pt>
                <c:pt idx="3389">
                  <c:v>339000000</c:v>
                </c:pt>
                <c:pt idx="3390">
                  <c:v>339100000</c:v>
                </c:pt>
                <c:pt idx="3391">
                  <c:v>339200000</c:v>
                </c:pt>
                <c:pt idx="3392">
                  <c:v>339300000</c:v>
                </c:pt>
                <c:pt idx="3393">
                  <c:v>339400000</c:v>
                </c:pt>
                <c:pt idx="3394">
                  <c:v>339500000</c:v>
                </c:pt>
                <c:pt idx="3395">
                  <c:v>339600000</c:v>
                </c:pt>
                <c:pt idx="3396">
                  <c:v>339700000</c:v>
                </c:pt>
                <c:pt idx="3397">
                  <c:v>339800000</c:v>
                </c:pt>
                <c:pt idx="3398">
                  <c:v>339900000</c:v>
                </c:pt>
                <c:pt idx="3399">
                  <c:v>340000000</c:v>
                </c:pt>
                <c:pt idx="3400">
                  <c:v>340100000</c:v>
                </c:pt>
                <c:pt idx="3401">
                  <c:v>340200000</c:v>
                </c:pt>
                <c:pt idx="3402">
                  <c:v>340300000</c:v>
                </c:pt>
                <c:pt idx="3403">
                  <c:v>340400000</c:v>
                </c:pt>
                <c:pt idx="3404">
                  <c:v>340500000</c:v>
                </c:pt>
                <c:pt idx="3405">
                  <c:v>340600000</c:v>
                </c:pt>
                <c:pt idx="3406">
                  <c:v>340700000</c:v>
                </c:pt>
                <c:pt idx="3407">
                  <c:v>340800000</c:v>
                </c:pt>
                <c:pt idx="3408">
                  <c:v>340900000</c:v>
                </c:pt>
                <c:pt idx="3409">
                  <c:v>341000000</c:v>
                </c:pt>
                <c:pt idx="3410">
                  <c:v>341100000</c:v>
                </c:pt>
                <c:pt idx="3411">
                  <c:v>341200000</c:v>
                </c:pt>
                <c:pt idx="3412">
                  <c:v>341300000</c:v>
                </c:pt>
                <c:pt idx="3413">
                  <c:v>341400000</c:v>
                </c:pt>
                <c:pt idx="3414">
                  <c:v>341500000</c:v>
                </c:pt>
                <c:pt idx="3415">
                  <c:v>341600000</c:v>
                </c:pt>
                <c:pt idx="3416">
                  <c:v>341700000</c:v>
                </c:pt>
                <c:pt idx="3417">
                  <c:v>341800000</c:v>
                </c:pt>
                <c:pt idx="3418">
                  <c:v>341900000</c:v>
                </c:pt>
                <c:pt idx="3419">
                  <c:v>342000000</c:v>
                </c:pt>
                <c:pt idx="3420">
                  <c:v>342100000</c:v>
                </c:pt>
                <c:pt idx="3421">
                  <c:v>342200000</c:v>
                </c:pt>
                <c:pt idx="3422">
                  <c:v>342300000</c:v>
                </c:pt>
                <c:pt idx="3423">
                  <c:v>342400000</c:v>
                </c:pt>
                <c:pt idx="3424">
                  <c:v>342500000</c:v>
                </c:pt>
                <c:pt idx="3425">
                  <c:v>342600000</c:v>
                </c:pt>
                <c:pt idx="3426">
                  <c:v>342700000</c:v>
                </c:pt>
                <c:pt idx="3427">
                  <c:v>342800000</c:v>
                </c:pt>
                <c:pt idx="3428">
                  <c:v>342900000</c:v>
                </c:pt>
                <c:pt idx="3429">
                  <c:v>343000000</c:v>
                </c:pt>
                <c:pt idx="3430">
                  <c:v>343100000</c:v>
                </c:pt>
                <c:pt idx="3431">
                  <c:v>343200000</c:v>
                </c:pt>
                <c:pt idx="3432">
                  <c:v>343300000</c:v>
                </c:pt>
                <c:pt idx="3433">
                  <c:v>343400000</c:v>
                </c:pt>
                <c:pt idx="3434">
                  <c:v>343500000</c:v>
                </c:pt>
                <c:pt idx="3435">
                  <c:v>343600000</c:v>
                </c:pt>
                <c:pt idx="3436">
                  <c:v>343700000</c:v>
                </c:pt>
                <c:pt idx="3437">
                  <c:v>343800000</c:v>
                </c:pt>
                <c:pt idx="3438">
                  <c:v>343900000</c:v>
                </c:pt>
                <c:pt idx="3439">
                  <c:v>344000000</c:v>
                </c:pt>
                <c:pt idx="3440">
                  <c:v>344100000</c:v>
                </c:pt>
                <c:pt idx="3441">
                  <c:v>344200000</c:v>
                </c:pt>
                <c:pt idx="3442">
                  <c:v>344300000</c:v>
                </c:pt>
                <c:pt idx="3443">
                  <c:v>344400000</c:v>
                </c:pt>
                <c:pt idx="3444">
                  <c:v>344500000</c:v>
                </c:pt>
                <c:pt idx="3445">
                  <c:v>344600000</c:v>
                </c:pt>
                <c:pt idx="3446">
                  <c:v>344700000</c:v>
                </c:pt>
                <c:pt idx="3447">
                  <c:v>344800000</c:v>
                </c:pt>
                <c:pt idx="3448">
                  <c:v>344900000</c:v>
                </c:pt>
                <c:pt idx="3449">
                  <c:v>345000000</c:v>
                </c:pt>
                <c:pt idx="3450">
                  <c:v>345100000</c:v>
                </c:pt>
                <c:pt idx="3451">
                  <c:v>345200000</c:v>
                </c:pt>
                <c:pt idx="3452">
                  <c:v>345300000</c:v>
                </c:pt>
                <c:pt idx="3453">
                  <c:v>345400000</c:v>
                </c:pt>
                <c:pt idx="3454">
                  <c:v>345500000</c:v>
                </c:pt>
                <c:pt idx="3455">
                  <c:v>345600000</c:v>
                </c:pt>
                <c:pt idx="3456">
                  <c:v>345700000</c:v>
                </c:pt>
                <c:pt idx="3457">
                  <c:v>345800000</c:v>
                </c:pt>
                <c:pt idx="3458">
                  <c:v>345900000</c:v>
                </c:pt>
                <c:pt idx="3459">
                  <c:v>346000000</c:v>
                </c:pt>
                <c:pt idx="3460">
                  <c:v>346100000</c:v>
                </c:pt>
                <c:pt idx="3461">
                  <c:v>346200000</c:v>
                </c:pt>
                <c:pt idx="3462">
                  <c:v>346300000</c:v>
                </c:pt>
                <c:pt idx="3463">
                  <c:v>346400000</c:v>
                </c:pt>
                <c:pt idx="3464">
                  <c:v>346500000</c:v>
                </c:pt>
                <c:pt idx="3465">
                  <c:v>346600000</c:v>
                </c:pt>
                <c:pt idx="3466">
                  <c:v>346700000</c:v>
                </c:pt>
                <c:pt idx="3467">
                  <c:v>346800000</c:v>
                </c:pt>
                <c:pt idx="3468">
                  <c:v>346900000</c:v>
                </c:pt>
                <c:pt idx="3469">
                  <c:v>347000000</c:v>
                </c:pt>
                <c:pt idx="3470">
                  <c:v>347100000</c:v>
                </c:pt>
                <c:pt idx="3471">
                  <c:v>347200000</c:v>
                </c:pt>
                <c:pt idx="3472">
                  <c:v>347300000</c:v>
                </c:pt>
                <c:pt idx="3473">
                  <c:v>347400000</c:v>
                </c:pt>
                <c:pt idx="3474">
                  <c:v>347500000</c:v>
                </c:pt>
                <c:pt idx="3475">
                  <c:v>347600000</c:v>
                </c:pt>
                <c:pt idx="3476">
                  <c:v>347700000</c:v>
                </c:pt>
                <c:pt idx="3477">
                  <c:v>347800000</c:v>
                </c:pt>
                <c:pt idx="3478">
                  <c:v>347900000</c:v>
                </c:pt>
                <c:pt idx="3479">
                  <c:v>348000000</c:v>
                </c:pt>
                <c:pt idx="3480">
                  <c:v>348100000</c:v>
                </c:pt>
                <c:pt idx="3481">
                  <c:v>348200000</c:v>
                </c:pt>
                <c:pt idx="3482">
                  <c:v>348300000</c:v>
                </c:pt>
                <c:pt idx="3483">
                  <c:v>348400000</c:v>
                </c:pt>
                <c:pt idx="3484">
                  <c:v>348500000</c:v>
                </c:pt>
                <c:pt idx="3485">
                  <c:v>348600000</c:v>
                </c:pt>
                <c:pt idx="3486">
                  <c:v>348700000</c:v>
                </c:pt>
                <c:pt idx="3487">
                  <c:v>348800000</c:v>
                </c:pt>
                <c:pt idx="3488">
                  <c:v>348900000</c:v>
                </c:pt>
                <c:pt idx="3489">
                  <c:v>349000000</c:v>
                </c:pt>
                <c:pt idx="3490">
                  <c:v>349100000</c:v>
                </c:pt>
                <c:pt idx="3491">
                  <c:v>349200000</c:v>
                </c:pt>
                <c:pt idx="3492">
                  <c:v>349300000</c:v>
                </c:pt>
                <c:pt idx="3493">
                  <c:v>349400000</c:v>
                </c:pt>
                <c:pt idx="3494">
                  <c:v>349500000</c:v>
                </c:pt>
                <c:pt idx="3495">
                  <c:v>349600000</c:v>
                </c:pt>
                <c:pt idx="3496">
                  <c:v>349700000</c:v>
                </c:pt>
                <c:pt idx="3497">
                  <c:v>349800000</c:v>
                </c:pt>
                <c:pt idx="3498">
                  <c:v>349900000</c:v>
                </c:pt>
                <c:pt idx="3499">
                  <c:v>350000000</c:v>
                </c:pt>
                <c:pt idx="3500">
                  <c:v>350100000</c:v>
                </c:pt>
                <c:pt idx="3501">
                  <c:v>350200000</c:v>
                </c:pt>
                <c:pt idx="3502">
                  <c:v>350300000</c:v>
                </c:pt>
                <c:pt idx="3503">
                  <c:v>350400000</c:v>
                </c:pt>
                <c:pt idx="3504">
                  <c:v>350500000</c:v>
                </c:pt>
                <c:pt idx="3505">
                  <c:v>350600000</c:v>
                </c:pt>
                <c:pt idx="3506">
                  <c:v>350700000</c:v>
                </c:pt>
                <c:pt idx="3507">
                  <c:v>350800000</c:v>
                </c:pt>
                <c:pt idx="3508">
                  <c:v>350900000</c:v>
                </c:pt>
                <c:pt idx="3509">
                  <c:v>351000000</c:v>
                </c:pt>
                <c:pt idx="3510">
                  <c:v>351100000</c:v>
                </c:pt>
                <c:pt idx="3511">
                  <c:v>351200000</c:v>
                </c:pt>
                <c:pt idx="3512">
                  <c:v>351300000</c:v>
                </c:pt>
                <c:pt idx="3513">
                  <c:v>351400000</c:v>
                </c:pt>
                <c:pt idx="3514">
                  <c:v>351500000</c:v>
                </c:pt>
                <c:pt idx="3515">
                  <c:v>351600000</c:v>
                </c:pt>
                <c:pt idx="3516">
                  <c:v>351700000</c:v>
                </c:pt>
                <c:pt idx="3517">
                  <c:v>351800000</c:v>
                </c:pt>
                <c:pt idx="3518">
                  <c:v>351900000</c:v>
                </c:pt>
                <c:pt idx="3519">
                  <c:v>352000000</c:v>
                </c:pt>
                <c:pt idx="3520">
                  <c:v>352100000</c:v>
                </c:pt>
                <c:pt idx="3521">
                  <c:v>352200000</c:v>
                </c:pt>
                <c:pt idx="3522">
                  <c:v>352300000</c:v>
                </c:pt>
                <c:pt idx="3523">
                  <c:v>352400000</c:v>
                </c:pt>
                <c:pt idx="3524">
                  <c:v>352500000</c:v>
                </c:pt>
                <c:pt idx="3525">
                  <c:v>352600000</c:v>
                </c:pt>
                <c:pt idx="3526">
                  <c:v>352700000</c:v>
                </c:pt>
                <c:pt idx="3527">
                  <c:v>352800000</c:v>
                </c:pt>
                <c:pt idx="3528">
                  <c:v>352900000</c:v>
                </c:pt>
                <c:pt idx="3529">
                  <c:v>353000000</c:v>
                </c:pt>
                <c:pt idx="3530">
                  <c:v>353100000</c:v>
                </c:pt>
                <c:pt idx="3531">
                  <c:v>353200000</c:v>
                </c:pt>
                <c:pt idx="3532">
                  <c:v>353300000</c:v>
                </c:pt>
                <c:pt idx="3533">
                  <c:v>353400000</c:v>
                </c:pt>
                <c:pt idx="3534">
                  <c:v>353500000</c:v>
                </c:pt>
                <c:pt idx="3535">
                  <c:v>353600000</c:v>
                </c:pt>
                <c:pt idx="3536">
                  <c:v>353700000</c:v>
                </c:pt>
                <c:pt idx="3537">
                  <c:v>353800000</c:v>
                </c:pt>
                <c:pt idx="3538">
                  <c:v>353900000</c:v>
                </c:pt>
                <c:pt idx="3539">
                  <c:v>354000000</c:v>
                </c:pt>
                <c:pt idx="3540">
                  <c:v>354100000</c:v>
                </c:pt>
                <c:pt idx="3541">
                  <c:v>354200000</c:v>
                </c:pt>
                <c:pt idx="3542">
                  <c:v>354300000</c:v>
                </c:pt>
                <c:pt idx="3543">
                  <c:v>354400000</c:v>
                </c:pt>
                <c:pt idx="3544">
                  <c:v>354500000</c:v>
                </c:pt>
                <c:pt idx="3545">
                  <c:v>354600000</c:v>
                </c:pt>
                <c:pt idx="3546">
                  <c:v>354700000</c:v>
                </c:pt>
                <c:pt idx="3547">
                  <c:v>354800000</c:v>
                </c:pt>
                <c:pt idx="3548">
                  <c:v>354900000</c:v>
                </c:pt>
                <c:pt idx="3549">
                  <c:v>355000000</c:v>
                </c:pt>
                <c:pt idx="3550">
                  <c:v>355100000</c:v>
                </c:pt>
                <c:pt idx="3551">
                  <c:v>355200000</c:v>
                </c:pt>
                <c:pt idx="3552">
                  <c:v>355300000</c:v>
                </c:pt>
                <c:pt idx="3553">
                  <c:v>355400000</c:v>
                </c:pt>
                <c:pt idx="3554">
                  <c:v>355500000</c:v>
                </c:pt>
                <c:pt idx="3555">
                  <c:v>355600000</c:v>
                </c:pt>
                <c:pt idx="3556">
                  <c:v>355700000</c:v>
                </c:pt>
                <c:pt idx="3557">
                  <c:v>355800000</c:v>
                </c:pt>
                <c:pt idx="3558">
                  <c:v>355900000</c:v>
                </c:pt>
                <c:pt idx="3559">
                  <c:v>356000000</c:v>
                </c:pt>
                <c:pt idx="3560">
                  <c:v>356100000</c:v>
                </c:pt>
                <c:pt idx="3561">
                  <c:v>356200000</c:v>
                </c:pt>
                <c:pt idx="3562">
                  <c:v>356300000</c:v>
                </c:pt>
                <c:pt idx="3563">
                  <c:v>356400000</c:v>
                </c:pt>
                <c:pt idx="3564">
                  <c:v>356500000</c:v>
                </c:pt>
                <c:pt idx="3565">
                  <c:v>356600000</c:v>
                </c:pt>
                <c:pt idx="3566">
                  <c:v>356700000</c:v>
                </c:pt>
                <c:pt idx="3567">
                  <c:v>356800000</c:v>
                </c:pt>
                <c:pt idx="3568">
                  <c:v>356900000</c:v>
                </c:pt>
                <c:pt idx="3569">
                  <c:v>357000000</c:v>
                </c:pt>
                <c:pt idx="3570">
                  <c:v>357100000</c:v>
                </c:pt>
                <c:pt idx="3571">
                  <c:v>357200000</c:v>
                </c:pt>
                <c:pt idx="3572">
                  <c:v>357300000</c:v>
                </c:pt>
                <c:pt idx="3573">
                  <c:v>357400000</c:v>
                </c:pt>
                <c:pt idx="3574">
                  <c:v>357500000</c:v>
                </c:pt>
                <c:pt idx="3575">
                  <c:v>357600000</c:v>
                </c:pt>
                <c:pt idx="3576">
                  <c:v>357700000</c:v>
                </c:pt>
                <c:pt idx="3577">
                  <c:v>357800000</c:v>
                </c:pt>
                <c:pt idx="3578">
                  <c:v>357900000</c:v>
                </c:pt>
                <c:pt idx="3579">
                  <c:v>358000000</c:v>
                </c:pt>
                <c:pt idx="3580">
                  <c:v>358100000</c:v>
                </c:pt>
                <c:pt idx="3581">
                  <c:v>358200000</c:v>
                </c:pt>
                <c:pt idx="3582">
                  <c:v>358300000</c:v>
                </c:pt>
                <c:pt idx="3583">
                  <c:v>358400000</c:v>
                </c:pt>
                <c:pt idx="3584">
                  <c:v>358500000</c:v>
                </c:pt>
                <c:pt idx="3585">
                  <c:v>358600000</c:v>
                </c:pt>
                <c:pt idx="3586">
                  <c:v>358700000</c:v>
                </c:pt>
                <c:pt idx="3587">
                  <c:v>358800000</c:v>
                </c:pt>
                <c:pt idx="3588">
                  <c:v>358900000</c:v>
                </c:pt>
                <c:pt idx="3589">
                  <c:v>359000000</c:v>
                </c:pt>
                <c:pt idx="3590">
                  <c:v>359100000</c:v>
                </c:pt>
                <c:pt idx="3591">
                  <c:v>359200000</c:v>
                </c:pt>
                <c:pt idx="3592">
                  <c:v>359300000</c:v>
                </c:pt>
                <c:pt idx="3593">
                  <c:v>359400000</c:v>
                </c:pt>
                <c:pt idx="3594">
                  <c:v>359500000</c:v>
                </c:pt>
                <c:pt idx="3595">
                  <c:v>359600000</c:v>
                </c:pt>
                <c:pt idx="3596">
                  <c:v>359700000</c:v>
                </c:pt>
                <c:pt idx="3597">
                  <c:v>359800000</c:v>
                </c:pt>
                <c:pt idx="3598">
                  <c:v>359900000</c:v>
                </c:pt>
                <c:pt idx="3599">
                  <c:v>360000000</c:v>
                </c:pt>
                <c:pt idx="3600">
                  <c:v>360100000</c:v>
                </c:pt>
                <c:pt idx="3601">
                  <c:v>360200000</c:v>
                </c:pt>
                <c:pt idx="3602">
                  <c:v>360300000</c:v>
                </c:pt>
                <c:pt idx="3603">
                  <c:v>360400000</c:v>
                </c:pt>
                <c:pt idx="3604">
                  <c:v>360500000</c:v>
                </c:pt>
                <c:pt idx="3605">
                  <c:v>360600000</c:v>
                </c:pt>
                <c:pt idx="3606">
                  <c:v>360700000</c:v>
                </c:pt>
                <c:pt idx="3607">
                  <c:v>360800000</c:v>
                </c:pt>
                <c:pt idx="3608">
                  <c:v>360900000</c:v>
                </c:pt>
                <c:pt idx="3609">
                  <c:v>361000000</c:v>
                </c:pt>
                <c:pt idx="3610">
                  <c:v>361100000</c:v>
                </c:pt>
                <c:pt idx="3611">
                  <c:v>361200000</c:v>
                </c:pt>
                <c:pt idx="3612">
                  <c:v>361300000</c:v>
                </c:pt>
                <c:pt idx="3613">
                  <c:v>361400000</c:v>
                </c:pt>
                <c:pt idx="3614">
                  <c:v>361500000</c:v>
                </c:pt>
                <c:pt idx="3615">
                  <c:v>361600000</c:v>
                </c:pt>
                <c:pt idx="3616">
                  <c:v>361700000</c:v>
                </c:pt>
                <c:pt idx="3617">
                  <c:v>361800000</c:v>
                </c:pt>
                <c:pt idx="3618">
                  <c:v>361900000</c:v>
                </c:pt>
                <c:pt idx="3619">
                  <c:v>362000000</c:v>
                </c:pt>
                <c:pt idx="3620">
                  <c:v>362100000</c:v>
                </c:pt>
                <c:pt idx="3621">
                  <c:v>362200000</c:v>
                </c:pt>
                <c:pt idx="3622">
                  <c:v>362300000</c:v>
                </c:pt>
                <c:pt idx="3623">
                  <c:v>362400000</c:v>
                </c:pt>
                <c:pt idx="3624">
                  <c:v>362500000</c:v>
                </c:pt>
                <c:pt idx="3625">
                  <c:v>362600000</c:v>
                </c:pt>
                <c:pt idx="3626">
                  <c:v>362700000</c:v>
                </c:pt>
                <c:pt idx="3627">
                  <c:v>362800000</c:v>
                </c:pt>
                <c:pt idx="3628">
                  <c:v>362900000</c:v>
                </c:pt>
                <c:pt idx="3629">
                  <c:v>363000000</c:v>
                </c:pt>
                <c:pt idx="3630">
                  <c:v>363100000</c:v>
                </c:pt>
                <c:pt idx="3631">
                  <c:v>363200000</c:v>
                </c:pt>
                <c:pt idx="3632">
                  <c:v>363300000</c:v>
                </c:pt>
                <c:pt idx="3633">
                  <c:v>363400000</c:v>
                </c:pt>
                <c:pt idx="3634">
                  <c:v>363500000</c:v>
                </c:pt>
                <c:pt idx="3635">
                  <c:v>363600000</c:v>
                </c:pt>
                <c:pt idx="3636">
                  <c:v>363700000</c:v>
                </c:pt>
                <c:pt idx="3637">
                  <c:v>363800000</c:v>
                </c:pt>
                <c:pt idx="3638">
                  <c:v>363900000</c:v>
                </c:pt>
                <c:pt idx="3639">
                  <c:v>364000000</c:v>
                </c:pt>
                <c:pt idx="3640">
                  <c:v>364100000</c:v>
                </c:pt>
                <c:pt idx="3641">
                  <c:v>364200000</c:v>
                </c:pt>
                <c:pt idx="3642">
                  <c:v>364300000</c:v>
                </c:pt>
                <c:pt idx="3643">
                  <c:v>364400000</c:v>
                </c:pt>
                <c:pt idx="3644">
                  <c:v>364500000</c:v>
                </c:pt>
                <c:pt idx="3645">
                  <c:v>364600000</c:v>
                </c:pt>
                <c:pt idx="3646">
                  <c:v>364700000</c:v>
                </c:pt>
                <c:pt idx="3647">
                  <c:v>364800000</c:v>
                </c:pt>
                <c:pt idx="3648">
                  <c:v>364900000</c:v>
                </c:pt>
                <c:pt idx="3649">
                  <c:v>365000000</c:v>
                </c:pt>
                <c:pt idx="3650">
                  <c:v>365100000</c:v>
                </c:pt>
                <c:pt idx="3651">
                  <c:v>365200000</c:v>
                </c:pt>
                <c:pt idx="3652">
                  <c:v>365300000</c:v>
                </c:pt>
                <c:pt idx="3653">
                  <c:v>365400000</c:v>
                </c:pt>
                <c:pt idx="3654">
                  <c:v>365500000</c:v>
                </c:pt>
                <c:pt idx="3655">
                  <c:v>365600000</c:v>
                </c:pt>
                <c:pt idx="3656">
                  <c:v>365700000</c:v>
                </c:pt>
                <c:pt idx="3657">
                  <c:v>365800000</c:v>
                </c:pt>
                <c:pt idx="3658">
                  <c:v>365900000</c:v>
                </c:pt>
                <c:pt idx="3659">
                  <c:v>366000000</c:v>
                </c:pt>
                <c:pt idx="3660">
                  <c:v>366100000</c:v>
                </c:pt>
                <c:pt idx="3661">
                  <c:v>366200000</c:v>
                </c:pt>
                <c:pt idx="3662">
                  <c:v>366300000</c:v>
                </c:pt>
                <c:pt idx="3663">
                  <c:v>366400000</c:v>
                </c:pt>
                <c:pt idx="3664">
                  <c:v>366500000</c:v>
                </c:pt>
                <c:pt idx="3665">
                  <c:v>366600000</c:v>
                </c:pt>
                <c:pt idx="3666">
                  <c:v>366700000</c:v>
                </c:pt>
                <c:pt idx="3667">
                  <c:v>366800000</c:v>
                </c:pt>
                <c:pt idx="3668">
                  <c:v>366900000</c:v>
                </c:pt>
                <c:pt idx="3669">
                  <c:v>367000000</c:v>
                </c:pt>
                <c:pt idx="3670">
                  <c:v>367100000</c:v>
                </c:pt>
                <c:pt idx="3671">
                  <c:v>367200000</c:v>
                </c:pt>
                <c:pt idx="3672">
                  <c:v>367300000</c:v>
                </c:pt>
                <c:pt idx="3673">
                  <c:v>367400000</c:v>
                </c:pt>
                <c:pt idx="3674">
                  <c:v>367500000</c:v>
                </c:pt>
                <c:pt idx="3675">
                  <c:v>367600000</c:v>
                </c:pt>
                <c:pt idx="3676">
                  <c:v>367700000</c:v>
                </c:pt>
                <c:pt idx="3677">
                  <c:v>367800000</c:v>
                </c:pt>
                <c:pt idx="3678">
                  <c:v>367900000</c:v>
                </c:pt>
                <c:pt idx="3679">
                  <c:v>368000000</c:v>
                </c:pt>
                <c:pt idx="3680">
                  <c:v>368100000</c:v>
                </c:pt>
                <c:pt idx="3681">
                  <c:v>368200000</c:v>
                </c:pt>
                <c:pt idx="3682">
                  <c:v>368300000</c:v>
                </c:pt>
                <c:pt idx="3683">
                  <c:v>368400000</c:v>
                </c:pt>
                <c:pt idx="3684">
                  <c:v>368500000</c:v>
                </c:pt>
                <c:pt idx="3685">
                  <c:v>368600000</c:v>
                </c:pt>
                <c:pt idx="3686">
                  <c:v>368700000</c:v>
                </c:pt>
                <c:pt idx="3687">
                  <c:v>368800000</c:v>
                </c:pt>
                <c:pt idx="3688">
                  <c:v>368900000</c:v>
                </c:pt>
                <c:pt idx="3689">
                  <c:v>369000000</c:v>
                </c:pt>
                <c:pt idx="3690">
                  <c:v>369100000</c:v>
                </c:pt>
                <c:pt idx="3691">
                  <c:v>369200000</c:v>
                </c:pt>
                <c:pt idx="3692">
                  <c:v>369300000</c:v>
                </c:pt>
                <c:pt idx="3693">
                  <c:v>369400000</c:v>
                </c:pt>
                <c:pt idx="3694">
                  <c:v>369500000</c:v>
                </c:pt>
                <c:pt idx="3695">
                  <c:v>369600000</c:v>
                </c:pt>
                <c:pt idx="3696">
                  <c:v>369700000</c:v>
                </c:pt>
                <c:pt idx="3697">
                  <c:v>369800000</c:v>
                </c:pt>
                <c:pt idx="3698">
                  <c:v>369900000</c:v>
                </c:pt>
                <c:pt idx="3699">
                  <c:v>370000000</c:v>
                </c:pt>
                <c:pt idx="3700">
                  <c:v>370100000</c:v>
                </c:pt>
                <c:pt idx="3701">
                  <c:v>370200000</c:v>
                </c:pt>
                <c:pt idx="3702">
                  <c:v>370300000</c:v>
                </c:pt>
                <c:pt idx="3703">
                  <c:v>370400000</c:v>
                </c:pt>
                <c:pt idx="3704">
                  <c:v>370500000</c:v>
                </c:pt>
                <c:pt idx="3705">
                  <c:v>370600000</c:v>
                </c:pt>
                <c:pt idx="3706">
                  <c:v>370700000</c:v>
                </c:pt>
                <c:pt idx="3707">
                  <c:v>370800000</c:v>
                </c:pt>
                <c:pt idx="3708">
                  <c:v>370900000</c:v>
                </c:pt>
                <c:pt idx="3709">
                  <c:v>371000000</c:v>
                </c:pt>
                <c:pt idx="3710">
                  <c:v>371100000</c:v>
                </c:pt>
                <c:pt idx="3711">
                  <c:v>371200000</c:v>
                </c:pt>
                <c:pt idx="3712">
                  <c:v>371300000</c:v>
                </c:pt>
                <c:pt idx="3713">
                  <c:v>371400000</c:v>
                </c:pt>
                <c:pt idx="3714">
                  <c:v>371500000</c:v>
                </c:pt>
                <c:pt idx="3715">
                  <c:v>371600000</c:v>
                </c:pt>
                <c:pt idx="3716">
                  <c:v>371700000</c:v>
                </c:pt>
                <c:pt idx="3717">
                  <c:v>371800000</c:v>
                </c:pt>
                <c:pt idx="3718">
                  <c:v>371900000</c:v>
                </c:pt>
                <c:pt idx="3719">
                  <c:v>372000000</c:v>
                </c:pt>
                <c:pt idx="3720">
                  <c:v>372100000</c:v>
                </c:pt>
                <c:pt idx="3721">
                  <c:v>372200000</c:v>
                </c:pt>
                <c:pt idx="3722">
                  <c:v>372300000</c:v>
                </c:pt>
                <c:pt idx="3723">
                  <c:v>372400000</c:v>
                </c:pt>
                <c:pt idx="3724">
                  <c:v>372500000</c:v>
                </c:pt>
                <c:pt idx="3725">
                  <c:v>372600000</c:v>
                </c:pt>
                <c:pt idx="3726">
                  <c:v>372700000</c:v>
                </c:pt>
                <c:pt idx="3727">
                  <c:v>372800000</c:v>
                </c:pt>
                <c:pt idx="3728">
                  <c:v>372900000</c:v>
                </c:pt>
                <c:pt idx="3729">
                  <c:v>373000000</c:v>
                </c:pt>
                <c:pt idx="3730">
                  <c:v>373100000</c:v>
                </c:pt>
                <c:pt idx="3731">
                  <c:v>373200000</c:v>
                </c:pt>
                <c:pt idx="3732">
                  <c:v>373300000</c:v>
                </c:pt>
                <c:pt idx="3733">
                  <c:v>373400000</c:v>
                </c:pt>
                <c:pt idx="3734">
                  <c:v>373500000</c:v>
                </c:pt>
                <c:pt idx="3735">
                  <c:v>373600000</c:v>
                </c:pt>
                <c:pt idx="3736">
                  <c:v>373700000</c:v>
                </c:pt>
                <c:pt idx="3737">
                  <c:v>373800000</c:v>
                </c:pt>
                <c:pt idx="3738">
                  <c:v>373900000</c:v>
                </c:pt>
                <c:pt idx="3739">
                  <c:v>374000000</c:v>
                </c:pt>
                <c:pt idx="3740">
                  <c:v>374100000</c:v>
                </c:pt>
                <c:pt idx="3741">
                  <c:v>374200000</c:v>
                </c:pt>
                <c:pt idx="3742">
                  <c:v>374300000</c:v>
                </c:pt>
                <c:pt idx="3743">
                  <c:v>374400000</c:v>
                </c:pt>
                <c:pt idx="3744">
                  <c:v>374500000</c:v>
                </c:pt>
                <c:pt idx="3745">
                  <c:v>374600000</c:v>
                </c:pt>
                <c:pt idx="3746">
                  <c:v>374700000</c:v>
                </c:pt>
                <c:pt idx="3747">
                  <c:v>374800000</c:v>
                </c:pt>
                <c:pt idx="3748">
                  <c:v>374900000</c:v>
                </c:pt>
                <c:pt idx="3749">
                  <c:v>375000000</c:v>
                </c:pt>
                <c:pt idx="3750">
                  <c:v>375100000</c:v>
                </c:pt>
                <c:pt idx="3751">
                  <c:v>375200000</c:v>
                </c:pt>
                <c:pt idx="3752">
                  <c:v>375300000</c:v>
                </c:pt>
                <c:pt idx="3753">
                  <c:v>375400000</c:v>
                </c:pt>
                <c:pt idx="3754">
                  <c:v>375500000</c:v>
                </c:pt>
                <c:pt idx="3755">
                  <c:v>375600000</c:v>
                </c:pt>
                <c:pt idx="3756">
                  <c:v>375700000</c:v>
                </c:pt>
                <c:pt idx="3757">
                  <c:v>375800000</c:v>
                </c:pt>
                <c:pt idx="3758">
                  <c:v>375900000</c:v>
                </c:pt>
                <c:pt idx="3759">
                  <c:v>376000000</c:v>
                </c:pt>
                <c:pt idx="3760">
                  <c:v>376100000</c:v>
                </c:pt>
                <c:pt idx="3761">
                  <c:v>376200000</c:v>
                </c:pt>
                <c:pt idx="3762">
                  <c:v>376300000</c:v>
                </c:pt>
                <c:pt idx="3763">
                  <c:v>376400000</c:v>
                </c:pt>
                <c:pt idx="3764">
                  <c:v>376500000</c:v>
                </c:pt>
                <c:pt idx="3765">
                  <c:v>376600000</c:v>
                </c:pt>
                <c:pt idx="3766">
                  <c:v>376700000</c:v>
                </c:pt>
                <c:pt idx="3767">
                  <c:v>376800000</c:v>
                </c:pt>
                <c:pt idx="3768">
                  <c:v>376900000</c:v>
                </c:pt>
                <c:pt idx="3769">
                  <c:v>377000000</c:v>
                </c:pt>
                <c:pt idx="3770">
                  <c:v>377100000</c:v>
                </c:pt>
                <c:pt idx="3771">
                  <c:v>377200000</c:v>
                </c:pt>
                <c:pt idx="3772">
                  <c:v>377300000</c:v>
                </c:pt>
                <c:pt idx="3773">
                  <c:v>377400000</c:v>
                </c:pt>
                <c:pt idx="3774">
                  <c:v>377500000</c:v>
                </c:pt>
                <c:pt idx="3775">
                  <c:v>377600000</c:v>
                </c:pt>
                <c:pt idx="3776">
                  <c:v>377700000</c:v>
                </c:pt>
                <c:pt idx="3777">
                  <c:v>377800000</c:v>
                </c:pt>
                <c:pt idx="3778">
                  <c:v>377900000</c:v>
                </c:pt>
                <c:pt idx="3779">
                  <c:v>378000000</c:v>
                </c:pt>
                <c:pt idx="3780">
                  <c:v>378100000</c:v>
                </c:pt>
                <c:pt idx="3781">
                  <c:v>378200000</c:v>
                </c:pt>
                <c:pt idx="3782">
                  <c:v>378300000</c:v>
                </c:pt>
                <c:pt idx="3783">
                  <c:v>378400000</c:v>
                </c:pt>
                <c:pt idx="3784">
                  <c:v>378500000</c:v>
                </c:pt>
                <c:pt idx="3785">
                  <c:v>378600000</c:v>
                </c:pt>
                <c:pt idx="3786">
                  <c:v>378700000</c:v>
                </c:pt>
                <c:pt idx="3787">
                  <c:v>378800000</c:v>
                </c:pt>
                <c:pt idx="3788">
                  <c:v>378900000</c:v>
                </c:pt>
                <c:pt idx="3789">
                  <c:v>379000000</c:v>
                </c:pt>
                <c:pt idx="3790">
                  <c:v>379100000</c:v>
                </c:pt>
                <c:pt idx="3791">
                  <c:v>379200000</c:v>
                </c:pt>
                <c:pt idx="3792">
                  <c:v>379300000</c:v>
                </c:pt>
                <c:pt idx="3793">
                  <c:v>379400000</c:v>
                </c:pt>
                <c:pt idx="3794">
                  <c:v>379500000</c:v>
                </c:pt>
                <c:pt idx="3795">
                  <c:v>379600000</c:v>
                </c:pt>
                <c:pt idx="3796">
                  <c:v>379700000</c:v>
                </c:pt>
                <c:pt idx="3797">
                  <c:v>379800000</c:v>
                </c:pt>
                <c:pt idx="3798">
                  <c:v>379900000</c:v>
                </c:pt>
                <c:pt idx="3799">
                  <c:v>380000000</c:v>
                </c:pt>
                <c:pt idx="3800">
                  <c:v>380100000</c:v>
                </c:pt>
                <c:pt idx="3801">
                  <c:v>380200000</c:v>
                </c:pt>
                <c:pt idx="3802">
                  <c:v>380300000</c:v>
                </c:pt>
                <c:pt idx="3803">
                  <c:v>380400000</c:v>
                </c:pt>
                <c:pt idx="3804">
                  <c:v>380500000</c:v>
                </c:pt>
                <c:pt idx="3805">
                  <c:v>380600000</c:v>
                </c:pt>
                <c:pt idx="3806">
                  <c:v>380700000</c:v>
                </c:pt>
                <c:pt idx="3807">
                  <c:v>380800000</c:v>
                </c:pt>
                <c:pt idx="3808">
                  <c:v>380900000</c:v>
                </c:pt>
                <c:pt idx="3809">
                  <c:v>381000000</c:v>
                </c:pt>
                <c:pt idx="3810">
                  <c:v>381100000</c:v>
                </c:pt>
                <c:pt idx="3811">
                  <c:v>381200000</c:v>
                </c:pt>
                <c:pt idx="3812">
                  <c:v>381300000</c:v>
                </c:pt>
                <c:pt idx="3813">
                  <c:v>381400000</c:v>
                </c:pt>
                <c:pt idx="3814">
                  <c:v>381500000</c:v>
                </c:pt>
                <c:pt idx="3815">
                  <c:v>381600000</c:v>
                </c:pt>
                <c:pt idx="3816">
                  <c:v>381700000</c:v>
                </c:pt>
                <c:pt idx="3817">
                  <c:v>381800000</c:v>
                </c:pt>
                <c:pt idx="3818">
                  <c:v>381900000</c:v>
                </c:pt>
                <c:pt idx="3819">
                  <c:v>382000000</c:v>
                </c:pt>
                <c:pt idx="3820">
                  <c:v>382100000</c:v>
                </c:pt>
                <c:pt idx="3821">
                  <c:v>382200000</c:v>
                </c:pt>
                <c:pt idx="3822">
                  <c:v>382300000</c:v>
                </c:pt>
                <c:pt idx="3823">
                  <c:v>382400000</c:v>
                </c:pt>
                <c:pt idx="3824">
                  <c:v>382500000</c:v>
                </c:pt>
                <c:pt idx="3825">
                  <c:v>382600000</c:v>
                </c:pt>
                <c:pt idx="3826">
                  <c:v>382700000</c:v>
                </c:pt>
                <c:pt idx="3827">
                  <c:v>382800000</c:v>
                </c:pt>
                <c:pt idx="3828">
                  <c:v>382900000</c:v>
                </c:pt>
                <c:pt idx="3829">
                  <c:v>383000000</c:v>
                </c:pt>
                <c:pt idx="3830">
                  <c:v>383100000</c:v>
                </c:pt>
                <c:pt idx="3831">
                  <c:v>383200000</c:v>
                </c:pt>
                <c:pt idx="3832">
                  <c:v>383300000</c:v>
                </c:pt>
                <c:pt idx="3833">
                  <c:v>383400000</c:v>
                </c:pt>
                <c:pt idx="3834">
                  <c:v>383500000</c:v>
                </c:pt>
                <c:pt idx="3835">
                  <c:v>383600000</c:v>
                </c:pt>
                <c:pt idx="3836">
                  <c:v>383700000</c:v>
                </c:pt>
                <c:pt idx="3837">
                  <c:v>383800000</c:v>
                </c:pt>
                <c:pt idx="3838">
                  <c:v>383900000</c:v>
                </c:pt>
                <c:pt idx="3839">
                  <c:v>384000000</c:v>
                </c:pt>
                <c:pt idx="3840">
                  <c:v>384100000</c:v>
                </c:pt>
                <c:pt idx="3841">
                  <c:v>384200000</c:v>
                </c:pt>
                <c:pt idx="3842">
                  <c:v>384300000</c:v>
                </c:pt>
                <c:pt idx="3843">
                  <c:v>384400000</c:v>
                </c:pt>
                <c:pt idx="3844">
                  <c:v>384500000</c:v>
                </c:pt>
                <c:pt idx="3845">
                  <c:v>384600000</c:v>
                </c:pt>
                <c:pt idx="3846">
                  <c:v>384700000</c:v>
                </c:pt>
                <c:pt idx="3847">
                  <c:v>384800000</c:v>
                </c:pt>
                <c:pt idx="3848">
                  <c:v>384900000</c:v>
                </c:pt>
                <c:pt idx="3849">
                  <c:v>385000000</c:v>
                </c:pt>
                <c:pt idx="3850">
                  <c:v>385100000</c:v>
                </c:pt>
                <c:pt idx="3851">
                  <c:v>385200000</c:v>
                </c:pt>
                <c:pt idx="3852">
                  <c:v>385300000</c:v>
                </c:pt>
                <c:pt idx="3853">
                  <c:v>385400000</c:v>
                </c:pt>
                <c:pt idx="3854">
                  <c:v>385500000</c:v>
                </c:pt>
                <c:pt idx="3855">
                  <c:v>385600000</c:v>
                </c:pt>
                <c:pt idx="3856">
                  <c:v>385700000</c:v>
                </c:pt>
                <c:pt idx="3857">
                  <c:v>385800000</c:v>
                </c:pt>
                <c:pt idx="3858">
                  <c:v>385900000</c:v>
                </c:pt>
                <c:pt idx="3859">
                  <c:v>386000000</c:v>
                </c:pt>
                <c:pt idx="3860">
                  <c:v>386100000</c:v>
                </c:pt>
                <c:pt idx="3861">
                  <c:v>386200000</c:v>
                </c:pt>
                <c:pt idx="3862">
                  <c:v>386300000</c:v>
                </c:pt>
                <c:pt idx="3863">
                  <c:v>386400000</c:v>
                </c:pt>
                <c:pt idx="3864">
                  <c:v>386500000</c:v>
                </c:pt>
                <c:pt idx="3865">
                  <c:v>386600000</c:v>
                </c:pt>
                <c:pt idx="3866">
                  <c:v>386700000</c:v>
                </c:pt>
                <c:pt idx="3867">
                  <c:v>386800000</c:v>
                </c:pt>
                <c:pt idx="3868">
                  <c:v>386900000</c:v>
                </c:pt>
                <c:pt idx="3869">
                  <c:v>387000000</c:v>
                </c:pt>
                <c:pt idx="3870">
                  <c:v>387100000</c:v>
                </c:pt>
                <c:pt idx="3871">
                  <c:v>387200000</c:v>
                </c:pt>
                <c:pt idx="3872">
                  <c:v>387300000</c:v>
                </c:pt>
                <c:pt idx="3873">
                  <c:v>387400000</c:v>
                </c:pt>
                <c:pt idx="3874">
                  <c:v>387500000</c:v>
                </c:pt>
                <c:pt idx="3875">
                  <c:v>387600000</c:v>
                </c:pt>
                <c:pt idx="3876">
                  <c:v>387700000</c:v>
                </c:pt>
                <c:pt idx="3877">
                  <c:v>387800000</c:v>
                </c:pt>
                <c:pt idx="3878">
                  <c:v>387900000</c:v>
                </c:pt>
                <c:pt idx="3879">
                  <c:v>388000000</c:v>
                </c:pt>
                <c:pt idx="3880">
                  <c:v>388100000</c:v>
                </c:pt>
                <c:pt idx="3881">
                  <c:v>388200000</c:v>
                </c:pt>
                <c:pt idx="3882">
                  <c:v>388300000</c:v>
                </c:pt>
                <c:pt idx="3883">
                  <c:v>388400000</c:v>
                </c:pt>
                <c:pt idx="3884">
                  <c:v>388500000</c:v>
                </c:pt>
                <c:pt idx="3885">
                  <c:v>388600000</c:v>
                </c:pt>
                <c:pt idx="3886">
                  <c:v>388700000</c:v>
                </c:pt>
                <c:pt idx="3887">
                  <c:v>388800000</c:v>
                </c:pt>
                <c:pt idx="3888">
                  <c:v>388900000</c:v>
                </c:pt>
                <c:pt idx="3889">
                  <c:v>389000000</c:v>
                </c:pt>
                <c:pt idx="3890">
                  <c:v>389100000</c:v>
                </c:pt>
                <c:pt idx="3891">
                  <c:v>389200000</c:v>
                </c:pt>
                <c:pt idx="3892">
                  <c:v>389300000</c:v>
                </c:pt>
                <c:pt idx="3893">
                  <c:v>389400000</c:v>
                </c:pt>
                <c:pt idx="3894">
                  <c:v>389500000</c:v>
                </c:pt>
                <c:pt idx="3895">
                  <c:v>389600000</c:v>
                </c:pt>
                <c:pt idx="3896">
                  <c:v>389700000</c:v>
                </c:pt>
                <c:pt idx="3897">
                  <c:v>389800000</c:v>
                </c:pt>
                <c:pt idx="3898">
                  <c:v>389900000</c:v>
                </c:pt>
                <c:pt idx="3899">
                  <c:v>390000000</c:v>
                </c:pt>
                <c:pt idx="3900">
                  <c:v>390100000</c:v>
                </c:pt>
                <c:pt idx="3901">
                  <c:v>390200000</c:v>
                </c:pt>
                <c:pt idx="3902">
                  <c:v>390300000</c:v>
                </c:pt>
                <c:pt idx="3903">
                  <c:v>390400000</c:v>
                </c:pt>
                <c:pt idx="3904">
                  <c:v>390500000</c:v>
                </c:pt>
                <c:pt idx="3905">
                  <c:v>390600000</c:v>
                </c:pt>
                <c:pt idx="3906">
                  <c:v>390700000</c:v>
                </c:pt>
                <c:pt idx="3907">
                  <c:v>390800000</c:v>
                </c:pt>
                <c:pt idx="3908">
                  <c:v>390900000</c:v>
                </c:pt>
                <c:pt idx="3909">
                  <c:v>391000000</c:v>
                </c:pt>
                <c:pt idx="3910">
                  <c:v>391100000</c:v>
                </c:pt>
                <c:pt idx="3911">
                  <c:v>391200000</c:v>
                </c:pt>
                <c:pt idx="3912">
                  <c:v>391300000</c:v>
                </c:pt>
                <c:pt idx="3913">
                  <c:v>391400000</c:v>
                </c:pt>
                <c:pt idx="3914">
                  <c:v>391500000</c:v>
                </c:pt>
                <c:pt idx="3915">
                  <c:v>391600000</c:v>
                </c:pt>
                <c:pt idx="3916">
                  <c:v>391700000</c:v>
                </c:pt>
                <c:pt idx="3917">
                  <c:v>391800000</c:v>
                </c:pt>
                <c:pt idx="3918">
                  <c:v>391900000</c:v>
                </c:pt>
                <c:pt idx="3919">
                  <c:v>392000000</c:v>
                </c:pt>
                <c:pt idx="3920">
                  <c:v>392100000</c:v>
                </c:pt>
                <c:pt idx="3921">
                  <c:v>392200000</c:v>
                </c:pt>
                <c:pt idx="3922">
                  <c:v>392300000</c:v>
                </c:pt>
                <c:pt idx="3923">
                  <c:v>392400000</c:v>
                </c:pt>
                <c:pt idx="3924">
                  <c:v>392500000</c:v>
                </c:pt>
                <c:pt idx="3925">
                  <c:v>392600000</c:v>
                </c:pt>
                <c:pt idx="3926">
                  <c:v>392700000</c:v>
                </c:pt>
                <c:pt idx="3927">
                  <c:v>392800000</c:v>
                </c:pt>
                <c:pt idx="3928">
                  <c:v>392900000</c:v>
                </c:pt>
                <c:pt idx="3929">
                  <c:v>393000000</c:v>
                </c:pt>
                <c:pt idx="3930">
                  <c:v>393100000</c:v>
                </c:pt>
                <c:pt idx="3931">
                  <c:v>393200000</c:v>
                </c:pt>
                <c:pt idx="3932">
                  <c:v>393300000</c:v>
                </c:pt>
                <c:pt idx="3933">
                  <c:v>393400000</c:v>
                </c:pt>
                <c:pt idx="3934">
                  <c:v>393500000</c:v>
                </c:pt>
                <c:pt idx="3935">
                  <c:v>393600000</c:v>
                </c:pt>
                <c:pt idx="3936">
                  <c:v>393700000</c:v>
                </c:pt>
                <c:pt idx="3937">
                  <c:v>393800000</c:v>
                </c:pt>
                <c:pt idx="3938">
                  <c:v>393900000</c:v>
                </c:pt>
                <c:pt idx="3939">
                  <c:v>394000000</c:v>
                </c:pt>
                <c:pt idx="3940">
                  <c:v>394100000</c:v>
                </c:pt>
                <c:pt idx="3941">
                  <c:v>394200000</c:v>
                </c:pt>
                <c:pt idx="3942">
                  <c:v>394300000</c:v>
                </c:pt>
                <c:pt idx="3943">
                  <c:v>394400000</c:v>
                </c:pt>
                <c:pt idx="3944">
                  <c:v>394500000</c:v>
                </c:pt>
                <c:pt idx="3945">
                  <c:v>394600000</c:v>
                </c:pt>
                <c:pt idx="3946">
                  <c:v>394700000</c:v>
                </c:pt>
                <c:pt idx="3947">
                  <c:v>394800000</c:v>
                </c:pt>
                <c:pt idx="3948">
                  <c:v>394900000</c:v>
                </c:pt>
                <c:pt idx="3949">
                  <c:v>395000000</c:v>
                </c:pt>
                <c:pt idx="3950">
                  <c:v>395100000</c:v>
                </c:pt>
                <c:pt idx="3951">
                  <c:v>395200000</c:v>
                </c:pt>
                <c:pt idx="3952">
                  <c:v>395300000</c:v>
                </c:pt>
                <c:pt idx="3953">
                  <c:v>395400000</c:v>
                </c:pt>
                <c:pt idx="3954">
                  <c:v>395500000</c:v>
                </c:pt>
                <c:pt idx="3955">
                  <c:v>395600000</c:v>
                </c:pt>
                <c:pt idx="3956">
                  <c:v>395700000</c:v>
                </c:pt>
                <c:pt idx="3957">
                  <c:v>395800000</c:v>
                </c:pt>
                <c:pt idx="3958">
                  <c:v>395900000</c:v>
                </c:pt>
                <c:pt idx="3959">
                  <c:v>396000000</c:v>
                </c:pt>
                <c:pt idx="3960">
                  <c:v>396100000</c:v>
                </c:pt>
                <c:pt idx="3961">
                  <c:v>396200000</c:v>
                </c:pt>
                <c:pt idx="3962">
                  <c:v>396300000</c:v>
                </c:pt>
                <c:pt idx="3963">
                  <c:v>396400000</c:v>
                </c:pt>
                <c:pt idx="3964">
                  <c:v>396500000</c:v>
                </c:pt>
                <c:pt idx="3965">
                  <c:v>396600000</c:v>
                </c:pt>
                <c:pt idx="3966">
                  <c:v>396700000</c:v>
                </c:pt>
                <c:pt idx="3967">
                  <c:v>396800000</c:v>
                </c:pt>
                <c:pt idx="3968">
                  <c:v>396900000</c:v>
                </c:pt>
                <c:pt idx="3969">
                  <c:v>397000000</c:v>
                </c:pt>
                <c:pt idx="3970">
                  <c:v>397100000</c:v>
                </c:pt>
                <c:pt idx="3971">
                  <c:v>397200000</c:v>
                </c:pt>
                <c:pt idx="3972">
                  <c:v>397300000</c:v>
                </c:pt>
                <c:pt idx="3973">
                  <c:v>397400000</c:v>
                </c:pt>
                <c:pt idx="3974">
                  <c:v>397500000</c:v>
                </c:pt>
                <c:pt idx="3975">
                  <c:v>397600000</c:v>
                </c:pt>
                <c:pt idx="3976">
                  <c:v>397700000</c:v>
                </c:pt>
                <c:pt idx="3977">
                  <c:v>397800000</c:v>
                </c:pt>
                <c:pt idx="3978">
                  <c:v>397900000</c:v>
                </c:pt>
                <c:pt idx="3979">
                  <c:v>398000000</c:v>
                </c:pt>
                <c:pt idx="3980">
                  <c:v>398100000</c:v>
                </c:pt>
                <c:pt idx="3981">
                  <c:v>398200000</c:v>
                </c:pt>
                <c:pt idx="3982">
                  <c:v>398300000</c:v>
                </c:pt>
                <c:pt idx="3983">
                  <c:v>398400000</c:v>
                </c:pt>
                <c:pt idx="3984">
                  <c:v>398500000</c:v>
                </c:pt>
                <c:pt idx="3985">
                  <c:v>398600000</c:v>
                </c:pt>
                <c:pt idx="3986">
                  <c:v>398700000</c:v>
                </c:pt>
                <c:pt idx="3987">
                  <c:v>398800000</c:v>
                </c:pt>
                <c:pt idx="3988">
                  <c:v>398900000</c:v>
                </c:pt>
                <c:pt idx="3989">
                  <c:v>399000000</c:v>
                </c:pt>
                <c:pt idx="3990">
                  <c:v>399100000</c:v>
                </c:pt>
                <c:pt idx="3991">
                  <c:v>399200000</c:v>
                </c:pt>
                <c:pt idx="3992">
                  <c:v>399300000</c:v>
                </c:pt>
                <c:pt idx="3993">
                  <c:v>399400000</c:v>
                </c:pt>
                <c:pt idx="3994">
                  <c:v>399500000</c:v>
                </c:pt>
                <c:pt idx="3995">
                  <c:v>399600000</c:v>
                </c:pt>
                <c:pt idx="3996">
                  <c:v>399700000</c:v>
                </c:pt>
                <c:pt idx="3997">
                  <c:v>399800000</c:v>
                </c:pt>
                <c:pt idx="3998">
                  <c:v>399900000</c:v>
                </c:pt>
                <c:pt idx="3999">
                  <c:v>400000000</c:v>
                </c:pt>
                <c:pt idx="4000">
                  <c:v>400100000</c:v>
                </c:pt>
                <c:pt idx="4001">
                  <c:v>400200000</c:v>
                </c:pt>
                <c:pt idx="4002">
                  <c:v>400300000</c:v>
                </c:pt>
                <c:pt idx="4003">
                  <c:v>400400000</c:v>
                </c:pt>
                <c:pt idx="4004">
                  <c:v>400500000</c:v>
                </c:pt>
                <c:pt idx="4005">
                  <c:v>400600000</c:v>
                </c:pt>
                <c:pt idx="4006">
                  <c:v>400700000</c:v>
                </c:pt>
                <c:pt idx="4007">
                  <c:v>400800000</c:v>
                </c:pt>
                <c:pt idx="4008">
                  <c:v>400900000</c:v>
                </c:pt>
                <c:pt idx="4009">
                  <c:v>401000000</c:v>
                </c:pt>
                <c:pt idx="4010">
                  <c:v>401100000</c:v>
                </c:pt>
                <c:pt idx="4011">
                  <c:v>401200000</c:v>
                </c:pt>
                <c:pt idx="4012">
                  <c:v>401300000</c:v>
                </c:pt>
                <c:pt idx="4013">
                  <c:v>401400000</c:v>
                </c:pt>
                <c:pt idx="4014">
                  <c:v>401500000</c:v>
                </c:pt>
                <c:pt idx="4015">
                  <c:v>401600000</c:v>
                </c:pt>
                <c:pt idx="4016">
                  <c:v>401700000</c:v>
                </c:pt>
                <c:pt idx="4017">
                  <c:v>401800000</c:v>
                </c:pt>
                <c:pt idx="4018">
                  <c:v>401900000</c:v>
                </c:pt>
                <c:pt idx="4019">
                  <c:v>402000000</c:v>
                </c:pt>
                <c:pt idx="4020">
                  <c:v>402100000</c:v>
                </c:pt>
                <c:pt idx="4021">
                  <c:v>402200000</c:v>
                </c:pt>
                <c:pt idx="4022">
                  <c:v>402300000</c:v>
                </c:pt>
                <c:pt idx="4023">
                  <c:v>402400000</c:v>
                </c:pt>
                <c:pt idx="4024">
                  <c:v>402500000</c:v>
                </c:pt>
                <c:pt idx="4025">
                  <c:v>402600000</c:v>
                </c:pt>
                <c:pt idx="4026">
                  <c:v>402700000</c:v>
                </c:pt>
                <c:pt idx="4027">
                  <c:v>402800000</c:v>
                </c:pt>
                <c:pt idx="4028">
                  <c:v>402900000</c:v>
                </c:pt>
                <c:pt idx="4029">
                  <c:v>403000000</c:v>
                </c:pt>
                <c:pt idx="4030">
                  <c:v>403100000</c:v>
                </c:pt>
                <c:pt idx="4031">
                  <c:v>403200000</c:v>
                </c:pt>
                <c:pt idx="4032">
                  <c:v>403300000</c:v>
                </c:pt>
                <c:pt idx="4033">
                  <c:v>403400000</c:v>
                </c:pt>
                <c:pt idx="4034">
                  <c:v>403500000</c:v>
                </c:pt>
                <c:pt idx="4035">
                  <c:v>403600000</c:v>
                </c:pt>
                <c:pt idx="4036">
                  <c:v>403700000</c:v>
                </c:pt>
                <c:pt idx="4037">
                  <c:v>403800000</c:v>
                </c:pt>
                <c:pt idx="4038">
                  <c:v>403900000</c:v>
                </c:pt>
                <c:pt idx="4039">
                  <c:v>404000000</c:v>
                </c:pt>
                <c:pt idx="4040">
                  <c:v>404100000</c:v>
                </c:pt>
                <c:pt idx="4041">
                  <c:v>404200000</c:v>
                </c:pt>
                <c:pt idx="4042">
                  <c:v>404300000</c:v>
                </c:pt>
                <c:pt idx="4043">
                  <c:v>404400000</c:v>
                </c:pt>
                <c:pt idx="4044">
                  <c:v>404500000</c:v>
                </c:pt>
                <c:pt idx="4045">
                  <c:v>404600000</c:v>
                </c:pt>
                <c:pt idx="4046">
                  <c:v>404700000</c:v>
                </c:pt>
                <c:pt idx="4047">
                  <c:v>404800000</c:v>
                </c:pt>
                <c:pt idx="4048">
                  <c:v>404900000</c:v>
                </c:pt>
                <c:pt idx="4049">
                  <c:v>405000000</c:v>
                </c:pt>
                <c:pt idx="4050">
                  <c:v>405100000</c:v>
                </c:pt>
                <c:pt idx="4051">
                  <c:v>405200000</c:v>
                </c:pt>
                <c:pt idx="4052">
                  <c:v>405300000</c:v>
                </c:pt>
                <c:pt idx="4053">
                  <c:v>405400000</c:v>
                </c:pt>
                <c:pt idx="4054">
                  <c:v>405500000</c:v>
                </c:pt>
                <c:pt idx="4055">
                  <c:v>405600000</c:v>
                </c:pt>
                <c:pt idx="4056">
                  <c:v>405700000</c:v>
                </c:pt>
                <c:pt idx="4057">
                  <c:v>405800000</c:v>
                </c:pt>
                <c:pt idx="4058">
                  <c:v>405900000</c:v>
                </c:pt>
                <c:pt idx="4059">
                  <c:v>406000000</c:v>
                </c:pt>
                <c:pt idx="4060">
                  <c:v>406100000</c:v>
                </c:pt>
                <c:pt idx="4061">
                  <c:v>406200000</c:v>
                </c:pt>
                <c:pt idx="4062">
                  <c:v>406300000</c:v>
                </c:pt>
                <c:pt idx="4063">
                  <c:v>406400000</c:v>
                </c:pt>
                <c:pt idx="4064">
                  <c:v>406500000</c:v>
                </c:pt>
                <c:pt idx="4065">
                  <c:v>406600000</c:v>
                </c:pt>
                <c:pt idx="4066">
                  <c:v>406700000</c:v>
                </c:pt>
                <c:pt idx="4067">
                  <c:v>406800000</c:v>
                </c:pt>
                <c:pt idx="4068">
                  <c:v>406900000</c:v>
                </c:pt>
                <c:pt idx="4069">
                  <c:v>407000000</c:v>
                </c:pt>
                <c:pt idx="4070">
                  <c:v>407100000</c:v>
                </c:pt>
                <c:pt idx="4071">
                  <c:v>407200000</c:v>
                </c:pt>
                <c:pt idx="4072">
                  <c:v>407300000</c:v>
                </c:pt>
                <c:pt idx="4073">
                  <c:v>407400000</c:v>
                </c:pt>
                <c:pt idx="4074">
                  <c:v>407500000</c:v>
                </c:pt>
                <c:pt idx="4075">
                  <c:v>407600000</c:v>
                </c:pt>
                <c:pt idx="4076">
                  <c:v>407700000</c:v>
                </c:pt>
                <c:pt idx="4077">
                  <c:v>407800000</c:v>
                </c:pt>
                <c:pt idx="4078">
                  <c:v>407900000</c:v>
                </c:pt>
                <c:pt idx="4079">
                  <c:v>408000000</c:v>
                </c:pt>
                <c:pt idx="4080">
                  <c:v>408100000</c:v>
                </c:pt>
                <c:pt idx="4081">
                  <c:v>408200000</c:v>
                </c:pt>
                <c:pt idx="4082">
                  <c:v>408300000</c:v>
                </c:pt>
                <c:pt idx="4083">
                  <c:v>408400000</c:v>
                </c:pt>
                <c:pt idx="4084">
                  <c:v>408500000</c:v>
                </c:pt>
                <c:pt idx="4085">
                  <c:v>408600000</c:v>
                </c:pt>
                <c:pt idx="4086">
                  <c:v>408700000</c:v>
                </c:pt>
                <c:pt idx="4087">
                  <c:v>408800000</c:v>
                </c:pt>
                <c:pt idx="4088">
                  <c:v>408900000</c:v>
                </c:pt>
                <c:pt idx="4089">
                  <c:v>409000000</c:v>
                </c:pt>
                <c:pt idx="4090">
                  <c:v>409100000</c:v>
                </c:pt>
                <c:pt idx="4091">
                  <c:v>409200000</c:v>
                </c:pt>
                <c:pt idx="4092">
                  <c:v>409300000</c:v>
                </c:pt>
                <c:pt idx="4093">
                  <c:v>409400000</c:v>
                </c:pt>
                <c:pt idx="4094">
                  <c:v>409500000</c:v>
                </c:pt>
                <c:pt idx="4095">
                  <c:v>409600000</c:v>
                </c:pt>
                <c:pt idx="4096">
                  <c:v>409700000</c:v>
                </c:pt>
                <c:pt idx="4097">
                  <c:v>409800000</c:v>
                </c:pt>
                <c:pt idx="4098">
                  <c:v>409900000</c:v>
                </c:pt>
                <c:pt idx="4099">
                  <c:v>410000000</c:v>
                </c:pt>
                <c:pt idx="4100">
                  <c:v>410100000</c:v>
                </c:pt>
                <c:pt idx="4101">
                  <c:v>410200000</c:v>
                </c:pt>
                <c:pt idx="4102">
                  <c:v>410300000</c:v>
                </c:pt>
                <c:pt idx="4103">
                  <c:v>410400000</c:v>
                </c:pt>
                <c:pt idx="4104">
                  <c:v>410500000</c:v>
                </c:pt>
                <c:pt idx="4105">
                  <c:v>410600000</c:v>
                </c:pt>
                <c:pt idx="4106">
                  <c:v>410700000</c:v>
                </c:pt>
                <c:pt idx="4107">
                  <c:v>410800000</c:v>
                </c:pt>
                <c:pt idx="4108">
                  <c:v>410900000</c:v>
                </c:pt>
                <c:pt idx="4109">
                  <c:v>411000000</c:v>
                </c:pt>
                <c:pt idx="4110">
                  <c:v>411100000</c:v>
                </c:pt>
                <c:pt idx="4111">
                  <c:v>411200000</c:v>
                </c:pt>
                <c:pt idx="4112">
                  <c:v>411300000</c:v>
                </c:pt>
                <c:pt idx="4113">
                  <c:v>411400000</c:v>
                </c:pt>
                <c:pt idx="4114">
                  <c:v>411500000</c:v>
                </c:pt>
                <c:pt idx="4115">
                  <c:v>411600000</c:v>
                </c:pt>
                <c:pt idx="4116">
                  <c:v>411700000</c:v>
                </c:pt>
                <c:pt idx="4117">
                  <c:v>411800000</c:v>
                </c:pt>
                <c:pt idx="4118">
                  <c:v>411900000</c:v>
                </c:pt>
                <c:pt idx="4119">
                  <c:v>412000000</c:v>
                </c:pt>
                <c:pt idx="4120">
                  <c:v>412100000</c:v>
                </c:pt>
                <c:pt idx="4121">
                  <c:v>412200000</c:v>
                </c:pt>
                <c:pt idx="4122">
                  <c:v>412300000</c:v>
                </c:pt>
                <c:pt idx="4123">
                  <c:v>412400000</c:v>
                </c:pt>
                <c:pt idx="4124">
                  <c:v>412500000</c:v>
                </c:pt>
                <c:pt idx="4125">
                  <c:v>412600000</c:v>
                </c:pt>
                <c:pt idx="4126">
                  <c:v>412700000</c:v>
                </c:pt>
                <c:pt idx="4127">
                  <c:v>412800000</c:v>
                </c:pt>
                <c:pt idx="4128">
                  <c:v>412900000</c:v>
                </c:pt>
                <c:pt idx="4129">
                  <c:v>413000000</c:v>
                </c:pt>
                <c:pt idx="4130">
                  <c:v>413100000</c:v>
                </c:pt>
                <c:pt idx="4131">
                  <c:v>413200000</c:v>
                </c:pt>
                <c:pt idx="4132">
                  <c:v>413300000</c:v>
                </c:pt>
                <c:pt idx="4133">
                  <c:v>413400000</c:v>
                </c:pt>
                <c:pt idx="4134">
                  <c:v>413500000</c:v>
                </c:pt>
                <c:pt idx="4135">
                  <c:v>413600000</c:v>
                </c:pt>
                <c:pt idx="4136">
                  <c:v>413700000</c:v>
                </c:pt>
                <c:pt idx="4137">
                  <c:v>413800000</c:v>
                </c:pt>
                <c:pt idx="4138">
                  <c:v>413900000</c:v>
                </c:pt>
                <c:pt idx="4139">
                  <c:v>414000000</c:v>
                </c:pt>
                <c:pt idx="4140">
                  <c:v>414100000</c:v>
                </c:pt>
                <c:pt idx="4141">
                  <c:v>414200000</c:v>
                </c:pt>
                <c:pt idx="4142">
                  <c:v>414300000</c:v>
                </c:pt>
                <c:pt idx="4143">
                  <c:v>414400000</c:v>
                </c:pt>
                <c:pt idx="4144">
                  <c:v>414500000</c:v>
                </c:pt>
                <c:pt idx="4145">
                  <c:v>414600000</c:v>
                </c:pt>
                <c:pt idx="4146">
                  <c:v>414700000</c:v>
                </c:pt>
                <c:pt idx="4147">
                  <c:v>414800000</c:v>
                </c:pt>
                <c:pt idx="4148">
                  <c:v>414900000</c:v>
                </c:pt>
                <c:pt idx="4149">
                  <c:v>415000000</c:v>
                </c:pt>
                <c:pt idx="4150">
                  <c:v>415100000</c:v>
                </c:pt>
                <c:pt idx="4151">
                  <c:v>415200000</c:v>
                </c:pt>
                <c:pt idx="4152">
                  <c:v>415300000</c:v>
                </c:pt>
                <c:pt idx="4153">
                  <c:v>415400000</c:v>
                </c:pt>
                <c:pt idx="4154">
                  <c:v>415500000</c:v>
                </c:pt>
                <c:pt idx="4155">
                  <c:v>415600000</c:v>
                </c:pt>
                <c:pt idx="4156">
                  <c:v>415700000</c:v>
                </c:pt>
                <c:pt idx="4157">
                  <c:v>415800000</c:v>
                </c:pt>
                <c:pt idx="4158">
                  <c:v>415900000</c:v>
                </c:pt>
                <c:pt idx="4159">
                  <c:v>416000000</c:v>
                </c:pt>
                <c:pt idx="4160">
                  <c:v>416100000</c:v>
                </c:pt>
                <c:pt idx="4161">
                  <c:v>416200000</c:v>
                </c:pt>
                <c:pt idx="4162">
                  <c:v>416300000</c:v>
                </c:pt>
                <c:pt idx="4163">
                  <c:v>416400000</c:v>
                </c:pt>
                <c:pt idx="4164">
                  <c:v>416500000</c:v>
                </c:pt>
                <c:pt idx="4165">
                  <c:v>416600000</c:v>
                </c:pt>
                <c:pt idx="4166">
                  <c:v>416700000</c:v>
                </c:pt>
                <c:pt idx="4167">
                  <c:v>416800000</c:v>
                </c:pt>
                <c:pt idx="4168">
                  <c:v>416900000</c:v>
                </c:pt>
                <c:pt idx="4169">
                  <c:v>417000000</c:v>
                </c:pt>
                <c:pt idx="4170">
                  <c:v>417100000</c:v>
                </c:pt>
                <c:pt idx="4171">
                  <c:v>417200000</c:v>
                </c:pt>
                <c:pt idx="4172">
                  <c:v>417300000</c:v>
                </c:pt>
                <c:pt idx="4173">
                  <c:v>417400000</c:v>
                </c:pt>
                <c:pt idx="4174">
                  <c:v>417500000</c:v>
                </c:pt>
                <c:pt idx="4175">
                  <c:v>417600000</c:v>
                </c:pt>
                <c:pt idx="4176">
                  <c:v>417700000</c:v>
                </c:pt>
                <c:pt idx="4177">
                  <c:v>417800000</c:v>
                </c:pt>
                <c:pt idx="4178">
                  <c:v>417900000</c:v>
                </c:pt>
                <c:pt idx="4179">
                  <c:v>418000000</c:v>
                </c:pt>
                <c:pt idx="4180">
                  <c:v>418100000</c:v>
                </c:pt>
                <c:pt idx="4181">
                  <c:v>418200000</c:v>
                </c:pt>
                <c:pt idx="4182">
                  <c:v>418300000</c:v>
                </c:pt>
                <c:pt idx="4183">
                  <c:v>418400000</c:v>
                </c:pt>
                <c:pt idx="4184">
                  <c:v>418500000</c:v>
                </c:pt>
                <c:pt idx="4185">
                  <c:v>418600000</c:v>
                </c:pt>
                <c:pt idx="4186">
                  <c:v>418700000</c:v>
                </c:pt>
                <c:pt idx="4187">
                  <c:v>418800000</c:v>
                </c:pt>
                <c:pt idx="4188">
                  <c:v>418900000</c:v>
                </c:pt>
                <c:pt idx="4189">
                  <c:v>419000000</c:v>
                </c:pt>
                <c:pt idx="4190">
                  <c:v>419100000</c:v>
                </c:pt>
                <c:pt idx="4191">
                  <c:v>419200000</c:v>
                </c:pt>
                <c:pt idx="4192">
                  <c:v>419300000</c:v>
                </c:pt>
                <c:pt idx="4193">
                  <c:v>419400000</c:v>
                </c:pt>
                <c:pt idx="4194">
                  <c:v>419500000</c:v>
                </c:pt>
                <c:pt idx="4195">
                  <c:v>419600000</c:v>
                </c:pt>
                <c:pt idx="4196">
                  <c:v>419700000</c:v>
                </c:pt>
                <c:pt idx="4197">
                  <c:v>419800000</c:v>
                </c:pt>
                <c:pt idx="4198">
                  <c:v>419900000</c:v>
                </c:pt>
                <c:pt idx="4199">
                  <c:v>420000000</c:v>
                </c:pt>
                <c:pt idx="4200">
                  <c:v>420100000</c:v>
                </c:pt>
                <c:pt idx="4201">
                  <c:v>420200000</c:v>
                </c:pt>
                <c:pt idx="4202">
                  <c:v>420300000</c:v>
                </c:pt>
                <c:pt idx="4203">
                  <c:v>420400000</c:v>
                </c:pt>
                <c:pt idx="4204">
                  <c:v>420500000</c:v>
                </c:pt>
                <c:pt idx="4205">
                  <c:v>420600000</c:v>
                </c:pt>
                <c:pt idx="4206">
                  <c:v>420700000</c:v>
                </c:pt>
                <c:pt idx="4207">
                  <c:v>420800000</c:v>
                </c:pt>
                <c:pt idx="4208">
                  <c:v>420900000</c:v>
                </c:pt>
                <c:pt idx="4209">
                  <c:v>421000000</c:v>
                </c:pt>
                <c:pt idx="4210">
                  <c:v>421100000</c:v>
                </c:pt>
                <c:pt idx="4211">
                  <c:v>421200000</c:v>
                </c:pt>
                <c:pt idx="4212">
                  <c:v>421300000</c:v>
                </c:pt>
                <c:pt idx="4213">
                  <c:v>421400000</c:v>
                </c:pt>
                <c:pt idx="4214">
                  <c:v>421500000</c:v>
                </c:pt>
                <c:pt idx="4215">
                  <c:v>421600000</c:v>
                </c:pt>
                <c:pt idx="4216">
                  <c:v>421700000</c:v>
                </c:pt>
                <c:pt idx="4217">
                  <c:v>421800000</c:v>
                </c:pt>
                <c:pt idx="4218">
                  <c:v>421900000</c:v>
                </c:pt>
                <c:pt idx="4219">
                  <c:v>422000000</c:v>
                </c:pt>
                <c:pt idx="4220">
                  <c:v>422100000</c:v>
                </c:pt>
                <c:pt idx="4221">
                  <c:v>422200000</c:v>
                </c:pt>
                <c:pt idx="4222">
                  <c:v>422300000</c:v>
                </c:pt>
                <c:pt idx="4223">
                  <c:v>422400000</c:v>
                </c:pt>
                <c:pt idx="4224">
                  <c:v>422500000</c:v>
                </c:pt>
                <c:pt idx="4225">
                  <c:v>422600000</c:v>
                </c:pt>
                <c:pt idx="4226">
                  <c:v>422700000</c:v>
                </c:pt>
                <c:pt idx="4227">
                  <c:v>422800000</c:v>
                </c:pt>
                <c:pt idx="4228">
                  <c:v>422900000</c:v>
                </c:pt>
                <c:pt idx="4229">
                  <c:v>423000000</c:v>
                </c:pt>
                <c:pt idx="4230">
                  <c:v>423100000</c:v>
                </c:pt>
                <c:pt idx="4231">
                  <c:v>423200000</c:v>
                </c:pt>
                <c:pt idx="4232">
                  <c:v>423300000</c:v>
                </c:pt>
                <c:pt idx="4233">
                  <c:v>423400000</c:v>
                </c:pt>
                <c:pt idx="4234">
                  <c:v>423500000</c:v>
                </c:pt>
                <c:pt idx="4235">
                  <c:v>423600000</c:v>
                </c:pt>
                <c:pt idx="4236">
                  <c:v>423700000</c:v>
                </c:pt>
                <c:pt idx="4237">
                  <c:v>423800000</c:v>
                </c:pt>
                <c:pt idx="4238">
                  <c:v>423900000</c:v>
                </c:pt>
                <c:pt idx="4239">
                  <c:v>424000000</c:v>
                </c:pt>
                <c:pt idx="4240">
                  <c:v>424100000</c:v>
                </c:pt>
                <c:pt idx="4241">
                  <c:v>424200000</c:v>
                </c:pt>
                <c:pt idx="4242">
                  <c:v>424300000</c:v>
                </c:pt>
                <c:pt idx="4243">
                  <c:v>424400000</c:v>
                </c:pt>
                <c:pt idx="4244">
                  <c:v>424500000</c:v>
                </c:pt>
                <c:pt idx="4245">
                  <c:v>424600000</c:v>
                </c:pt>
                <c:pt idx="4246">
                  <c:v>424700000</c:v>
                </c:pt>
                <c:pt idx="4247">
                  <c:v>424800000</c:v>
                </c:pt>
                <c:pt idx="4248">
                  <c:v>424900000</c:v>
                </c:pt>
                <c:pt idx="4249">
                  <c:v>425000000</c:v>
                </c:pt>
                <c:pt idx="4250">
                  <c:v>425100000</c:v>
                </c:pt>
                <c:pt idx="4251">
                  <c:v>425200000</c:v>
                </c:pt>
                <c:pt idx="4252">
                  <c:v>425300000</c:v>
                </c:pt>
                <c:pt idx="4253">
                  <c:v>425400000</c:v>
                </c:pt>
                <c:pt idx="4254">
                  <c:v>425500000</c:v>
                </c:pt>
                <c:pt idx="4255">
                  <c:v>425600000</c:v>
                </c:pt>
                <c:pt idx="4256">
                  <c:v>425700000</c:v>
                </c:pt>
                <c:pt idx="4257">
                  <c:v>425800000</c:v>
                </c:pt>
                <c:pt idx="4258">
                  <c:v>425900000</c:v>
                </c:pt>
                <c:pt idx="4259">
                  <c:v>426000000</c:v>
                </c:pt>
                <c:pt idx="4260">
                  <c:v>426100000</c:v>
                </c:pt>
                <c:pt idx="4261">
                  <c:v>426200000</c:v>
                </c:pt>
                <c:pt idx="4262">
                  <c:v>426300000</c:v>
                </c:pt>
                <c:pt idx="4263">
                  <c:v>426400000</c:v>
                </c:pt>
                <c:pt idx="4264">
                  <c:v>426500000</c:v>
                </c:pt>
                <c:pt idx="4265">
                  <c:v>426600000</c:v>
                </c:pt>
                <c:pt idx="4266">
                  <c:v>426700000</c:v>
                </c:pt>
                <c:pt idx="4267">
                  <c:v>426800000</c:v>
                </c:pt>
                <c:pt idx="4268">
                  <c:v>426900000</c:v>
                </c:pt>
                <c:pt idx="4269">
                  <c:v>427000000</c:v>
                </c:pt>
                <c:pt idx="4270">
                  <c:v>427100000</c:v>
                </c:pt>
                <c:pt idx="4271">
                  <c:v>427200000</c:v>
                </c:pt>
                <c:pt idx="4272">
                  <c:v>427300000</c:v>
                </c:pt>
                <c:pt idx="4273">
                  <c:v>427400000</c:v>
                </c:pt>
                <c:pt idx="4274">
                  <c:v>427500000</c:v>
                </c:pt>
                <c:pt idx="4275">
                  <c:v>427600000</c:v>
                </c:pt>
                <c:pt idx="4276">
                  <c:v>427700000</c:v>
                </c:pt>
                <c:pt idx="4277">
                  <c:v>427800000</c:v>
                </c:pt>
                <c:pt idx="4278">
                  <c:v>427900000</c:v>
                </c:pt>
                <c:pt idx="4279">
                  <c:v>428000000</c:v>
                </c:pt>
                <c:pt idx="4280">
                  <c:v>428100000</c:v>
                </c:pt>
                <c:pt idx="4281">
                  <c:v>428200000</c:v>
                </c:pt>
                <c:pt idx="4282">
                  <c:v>428300000</c:v>
                </c:pt>
                <c:pt idx="4283">
                  <c:v>428400000</c:v>
                </c:pt>
                <c:pt idx="4284">
                  <c:v>428500000</c:v>
                </c:pt>
                <c:pt idx="4285">
                  <c:v>428600000</c:v>
                </c:pt>
                <c:pt idx="4286">
                  <c:v>428700000</c:v>
                </c:pt>
                <c:pt idx="4287">
                  <c:v>428800000</c:v>
                </c:pt>
                <c:pt idx="4288">
                  <c:v>428900000</c:v>
                </c:pt>
                <c:pt idx="4289">
                  <c:v>429000000</c:v>
                </c:pt>
                <c:pt idx="4290">
                  <c:v>429100000</c:v>
                </c:pt>
                <c:pt idx="4291">
                  <c:v>429200000</c:v>
                </c:pt>
                <c:pt idx="4292">
                  <c:v>429300000</c:v>
                </c:pt>
                <c:pt idx="4293">
                  <c:v>429400000</c:v>
                </c:pt>
                <c:pt idx="4294">
                  <c:v>429500000</c:v>
                </c:pt>
                <c:pt idx="4295">
                  <c:v>429600000</c:v>
                </c:pt>
                <c:pt idx="4296">
                  <c:v>429700000</c:v>
                </c:pt>
                <c:pt idx="4297">
                  <c:v>429800000</c:v>
                </c:pt>
                <c:pt idx="4298">
                  <c:v>429900000</c:v>
                </c:pt>
                <c:pt idx="4299">
                  <c:v>430000000</c:v>
                </c:pt>
                <c:pt idx="4300">
                  <c:v>430100000</c:v>
                </c:pt>
                <c:pt idx="4301">
                  <c:v>430200000</c:v>
                </c:pt>
                <c:pt idx="4302">
                  <c:v>430300000</c:v>
                </c:pt>
                <c:pt idx="4303">
                  <c:v>430400000</c:v>
                </c:pt>
                <c:pt idx="4304">
                  <c:v>430500000</c:v>
                </c:pt>
                <c:pt idx="4305">
                  <c:v>430600000</c:v>
                </c:pt>
                <c:pt idx="4306">
                  <c:v>430700000</c:v>
                </c:pt>
                <c:pt idx="4307">
                  <c:v>430800000</c:v>
                </c:pt>
                <c:pt idx="4308">
                  <c:v>430900000</c:v>
                </c:pt>
                <c:pt idx="4309">
                  <c:v>431000000</c:v>
                </c:pt>
                <c:pt idx="4310">
                  <c:v>431100000</c:v>
                </c:pt>
                <c:pt idx="4311">
                  <c:v>431200000</c:v>
                </c:pt>
                <c:pt idx="4312">
                  <c:v>431300000</c:v>
                </c:pt>
                <c:pt idx="4313">
                  <c:v>431400000</c:v>
                </c:pt>
                <c:pt idx="4314">
                  <c:v>431500000</c:v>
                </c:pt>
                <c:pt idx="4315">
                  <c:v>431600000</c:v>
                </c:pt>
                <c:pt idx="4316">
                  <c:v>431700000</c:v>
                </c:pt>
                <c:pt idx="4317">
                  <c:v>431800000</c:v>
                </c:pt>
                <c:pt idx="4318">
                  <c:v>431900000</c:v>
                </c:pt>
                <c:pt idx="4319">
                  <c:v>432000000</c:v>
                </c:pt>
                <c:pt idx="4320">
                  <c:v>432100000</c:v>
                </c:pt>
                <c:pt idx="4321">
                  <c:v>432200000</c:v>
                </c:pt>
                <c:pt idx="4322">
                  <c:v>432300000</c:v>
                </c:pt>
                <c:pt idx="4323">
                  <c:v>432400000</c:v>
                </c:pt>
                <c:pt idx="4324">
                  <c:v>432500000</c:v>
                </c:pt>
                <c:pt idx="4325">
                  <c:v>432600000</c:v>
                </c:pt>
                <c:pt idx="4326">
                  <c:v>432700000</c:v>
                </c:pt>
                <c:pt idx="4327">
                  <c:v>432800000</c:v>
                </c:pt>
                <c:pt idx="4328">
                  <c:v>432900000</c:v>
                </c:pt>
                <c:pt idx="4329">
                  <c:v>433000000</c:v>
                </c:pt>
                <c:pt idx="4330">
                  <c:v>433100000</c:v>
                </c:pt>
                <c:pt idx="4331">
                  <c:v>433200000</c:v>
                </c:pt>
                <c:pt idx="4332">
                  <c:v>433300000</c:v>
                </c:pt>
                <c:pt idx="4333">
                  <c:v>433400000</c:v>
                </c:pt>
                <c:pt idx="4334">
                  <c:v>433500000</c:v>
                </c:pt>
                <c:pt idx="4335">
                  <c:v>433600000</c:v>
                </c:pt>
                <c:pt idx="4336">
                  <c:v>433700000</c:v>
                </c:pt>
                <c:pt idx="4337">
                  <c:v>433800000</c:v>
                </c:pt>
                <c:pt idx="4338">
                  <c:v>433900000</c:v>
                </c:pt>
                <c:pt idx="4339">
                  <c:v>434000000</c:v>
                </c:pt>
                <c:pt idx="4340">
                  <c:v>434100000</c:v>
                </c:pt>
                <c:pt idx="4341">
                  <c:v>434200000</c:v>
                </c:pt>
                <c:pt idx="4342">
                  <c:v>434300000</c:v>
                </c:pt>
                <c:pt idx="4343">
                  <c:v>434400000</c:v>
                </c:pt>
                <c:pt idx="4344">
                  <c:v>434500000</c:v>
                </c:pt>
                <c:pt idx="4345">
                  <c:v>434600000</c:v>
                </c:pt>
                <c:pt idx="4346">
                  <c:v>434700000</c:v>
                </c:pt>
                <c:pt idx="4347">
                  <c:v>434800000</c:v>
                </c:pt>
                <c:pt idx="4348">
                  <c:v>434900000</c:v>
                </c:pt>
                <c:pt idx="4349">
                  <c:v>435000000</c:v>
                </c:pt>
                <c:pt idx="4350">
                  <c:v>435100000</c:v>
                </c:pt>
                <c:pt idx="4351">
                  <c:v>435200000</c:v>
                </c:pt>
                <c:pt idx="4352">
                  <c:v>435300000</c:v>
                </c:pt>
                <c:pt idx="4353">
                  <c:v>435400000</c:v>
                </c:pt>
                <c:pt idx="4354">
                  <c:v>435500000</c:v>
                </c:pt>
                <c:pt idx="4355">
                  <c:v>435600000</c:v>
                </c:pt>
                <c:pt idx="4356">
                  <c:v>435700000</c:v>
                </c:pt>
                <c:pt idx="4357">
                  <c:v>435800000</c:v>
                </c:pt>
                <c:pt idx="4358">
                  <c:v>435900000</c:v>
                </c:pt>
                <c:pt idx="4359">
                  <c:v>436000000</c:v>
                </c:pt>
                <c:pt idx="4360">
                  <c:v>436100000</c:v>
                </c:pt>
                <c:pt idx="4361">
                  <c:v>436200000</c:v>
                </c:pt>
                <c:pt idx="4362">
                  <c:v>436300000</c:v>
                </c:pt>
                <c:pt idx="4363">
                  <c:v>436400000</c:v>
                </c:pt>
                <c:pt idx="4364">
                  <c:v>436500000</c:v>
                </c:pt>
                <c:pt idx="4365">
                  <c:v>436600000</c:v>
                </c:pt>
                <c:pt idx="4366">
                  <c:v>436700000</c:v>
                </c:pt>
                <c:pt idx="4367">
                  <c:v>436800000</c:v>
                </c:pt>
                <c:pt idx="4368">
                  <c:v>436900000</c:v>
                </c:pt>
                <c:pt idx="4369">
                  <c:v>437000000</c:v>
                </c:pt>
                <c:pt idx="4370">
                  <c:v>437100000</c:v>
                </c:pt>
                <c:pt idx="4371">
                  <c:v>437200000</c:v>
                </c:pt>
                <c:pt idx="4372">
                  <c:v>437300000</c:v>
                </c:pt>
                <c:pt idx="4373">
                  <c:v>437400000</c:v>
                </c:pt>
                <c:pt idx="4374">
                  <c:v>437500000</c:v>
                </c:pt>
                <c:pt idx="4375">
                  <c:v>437600000</c:v>
                </c:pt>
                <c:pt idx="4376">
                  <c:v>437700000</c:v>
                </c:pt>
                <c:pt idx="4377">
                  <c:v>437800000</c:v>
                </c:pt>
                <c:pt idx="4378">
                  <c:v>437900000</c:v>
                </c:pt>
                <c:pt idx="4379">
                  <c:v>438000000</c:v>
                </c:pt>
                <c:pt idx="4380">
                  <c:v>438100000</c:v>
                </c:pt>
                <c:pt idx="4381">
                  <c:v>438200000</c:v>
                </c:pt>
                <c:pt idx="4382">
                  <c:v>438300000</c:v>
                </c:pt>
                <c:pt idx="4383">
                  <c:v>438400000</c:v>
                </c:pt>
                <c:pt idx="4384">
                  <c:v>438500000</c:v>
                </c:pt>
                <c:pt idx="4385">
                  <c:v>438600000</c:v>
                </c:pt>
                <c:pt idx="4386">
                  <c:v>438700000</c:v>
                </c:pt>
                <c:pt idx="4387">
                  <c:v>438800000</c:v>
                </c:pt>
                <c:pt idx="4388">
                  <c:v>438900000</c:v>
                </c:pt>
                <c:pt idx="4389">
                  <c:v>439000000</c:v>
                </c:pt>
                <c:pt idx="4390">
                  <c:v>439100000</c:v>
                </c:pt>
                <c:pt idx="4391">
                  <c:v>439200000</c:v>
                </c:pt>
                <c:pt idx="4392">
                  <c:v>439300000</c:v>
                </c:pt>
                <c:pt idx="4393">
                  <c:v>439400000</c:v>
                </c:pt>
                <c:pt idx="4394">
                  <c:v>439500000</c:v>
                </c:pt>
                <c:pt idx="4395">
                  <c:v>439600000</c:v>
                </c:pt>
                <c:pt idx="4396">
                  <c:v>439700000</c:v>
                </c:pt>
                <c:pt idx="4397">
                  <c:v>439800000</c:v>
                </c:pt>
                <c:pt idx="4398">
                  <c:v>439900000</c:v>
                </c:pt>
                <c:pt idx="4399">
                  <c:v>440000000</c:v>
                </c:pt>
                <c:pt idx="4400">
                  <c:v>440100000</c:v>
                </c:pt>
                <c:pt idx="4401">
                  <c:v>440200000</c:v>
                </c:pt>
                <c:pt idx="4402">
                  <c:v>440300000</c:v>
                </c:pt>
                <c:pt idx="4403">
                  <c:v>440400000</c:v>
                </c:pt>
                <c:pt idx="4404">
                  <c:v>440500000</c:v>
                </c:pt>
                <c:pt idx="4405">
                  <c:v>440600000</c:v>
                </c:pt>
                <c:pt idx="4406">
                  <c:v>440700000</c:v>
                </c:pt>
                <c:pt idx="4407">
                  <c:v>440800000</c:v>
                </c:pt>
                <c:pt idx="4408">
                  <c:v>440900000</c:v>
                </c:pt>
                <c:pt idx="4409">
                  <c:v>441000000</c:v>
                </c:pt>
                <c:pt idx="4410">
                  <c:v>441100000</c:v>
                </c:pt>
                <c:pt idx="4411">
                  <c:v>441200000</c:v>
                </c:pt>
                <c:pt idx="4412">
                  <c:v>441300000</c:v>
                </c:pt>
                <c:pt idx="4413">
                  <c:v>441400000</c:v>
                </c:pt>
                <c:pt idx="4414">
                  <c:v>441500000</c:v>
                </c:pt>
                <c:pt idx="4415">
                  <c:v>441600000</c:v>
                </c:pt>
                <c:pt idx="4416">
                  <c:v>441700000</c:v>
                </c:pt>
                <c:pt idx="4417">
                  <c:v>441800000</c:v>
                </c:pt>
                <c:pt idx="4418">
                  <c:v>441900000</c:v>
                </c:pt>
                <c:pt idx="4419">
                  <c:v>442000000</c:v>
                </c:pt>
                <c:pt idx="4420">
                  <c:v>442100000</c:v>
                </c:pt>
                <c:pt idx="4421">
                  <c:v>442200000</c:v>
                </c:pt>
                <c:pt idx="4422">
                  <c:v>442300000</c:v>
                </c:pt>
                <c:pt idx="4423">
                  <c:v>442400000</c:v>
                </c:pt>
                <c:pt idx="4424">
                  <c:v>442500000</c:v>
                </c:pt>
                <c:pt idx="4425">
                  <c:v>442600000</c:v>
                </c:pt>
                <c:pt idx="4426">
                  <c:v>442700000</c:v>
                </c:pt>
                <c:pt idx="4427">
                  <c:v>442800000</c:v>
                </c:pt>
                <c:pt idx="4428">
                  <c:v>442900000</c:v>
                </c:pt>
                <c:pt idx="4429">
                  <c:v>443000000</c:v>
                </c:pt>
                <c:pt idx="4430">
                  <c:v>443100000</c:v>
                </c:pt>
                <c:pt idx="4431">
                  <c:v>443200000</c:v>
                </c:pt>
                <c:pt idx="4432">
                  <c:v>443300000</c:v>
                </c:pt>
                <c:pt idx="4433">
                  <c:v>443400000</c:v>
                </c:pt>
                <c:pt idx="4434">
                  <c:v>443500000</c:v>
                </c:pt>
                <c:pt idx="4435">
                  <c:v>443600000</c:v>
                </c:pt>
                <c:pt idx="4436">
                  <c:v>443700000</c:v>
                </c:pt>
                <c:pt idx="4437">
                  <c:v>443800000</c:v>
                </c:pt>
                <c:pt idx="4438">
                  <c:v>443900000</c:v>
                </c:pt>
                <c:pt idx="4439">
                  <c:v>444000000</c:v>
                </c:pt>
                <c:pt idx="4440">
                  <c:v>444100000</c:v>
                </c:pt>
                <c:pt idx="4441">
                  <c:v>444200000</c:v>
                </c:pt>
                <c:pt idx="4442">
                  <c:v>444300000</c:v>
                </c:pt>
                <c:pt idx="4443">
                  <c:v>444400000</c:v>
                </c:pt>
                <c:pt idx="4444">
                  <c:v>444500000</c:v>
                </c:pt>
                <c:pt idx="4445">
                  <c:v>444600000</c:v>
                </c:pt>
                <c:pt idx="4446">
                  <c:v>444700000</c:v>
                </c:pt>
                <c:pt idx="4447">
                  <c:v>444800000</c:v>
                </c:pt>
                <c:pt idx="4448">
                  <c:v>444900000</c:v>
                </c:pt>
                <c:pt idx="4449">
                  <c:v>445000000</c:v>
                </c:pt>
                <c:pt idx="4450">
                  <c:v>445100000</c:v>
                </c:pt>
                <c:pt idx="4451">
                  <c:v>445200000</c:v>
                </c:pt>
                <c:pt idx="4452">
                  <c:v>445300000</c:v>
                </c:pt>
                <c:pt idx="4453">
                  <c:v>445400000</c:v>
                </c:pt>
                <c:pt idx="4454">
                  <c:v>445500000</c:v>
                </c:pt>
                <c:pt idx="4455">
                  <c:v>445600000</c:v>
                </c:pt>
                <c:pt idx="4456">
                  <c:v>445700000</c:v>
                </c:pt>
                <c:pt idx="4457">
                  <c:v>445800000</c:v>
                </c:pt>
                <c:pt idx="4458">
                  <c:v>445900000</c:v>
                </c:pt>
                <c:pt idx="4459">
                  <c:v>446000000</c:v>
                </c:pt>
                <c:pt idx="4460">
                  <c:v>446100000</c:v>
                </c:pt>
                <c:pt idx="4461">
                  <c:v>446200000</c:v>
                </c:pt>
                <c:pt idx="4462">
                  <c:v>446300000</c:v>
                </c:pt>
                <c:pt idx="4463">
                  <c:v>446400000</c:v>
                </c:pt>
                <c:pt idx="4464">
                  <c:v>446500000</c:v>
                </c:pt>
                <c:pt idx="4465">
                  <c:v>446600000</c:v>
                </c:pt>
                <c:pt idx="4466">
                  <c:v>446700000</c:v>
                </c:pt>
                <c:pt idx="4467">
                  <c:v>446800000</c:v>
                </c:pt>
                <c:pt idx="4468">
                  <c:v>446900000</c:v>
                </c:pt>
                <c:pt idx="4469">
                  <c:v>447000000</c:v>
                </c:pt>
                <c:pt idx="4470">
                  <c:v>447100000</c:v>
                </c:pt>
                <c:pt idx="4471">
                  <c:v>447200000</c:v>
                </c:pt>
                <c:pt idx="4472">
                  <c:v>447300000</c:v>
                </c:pt>
                <c:pt idx="4473">
                  <c:v>447400000</c:v>
                </c:pt>
                <c:pt idx="4474">
                  <c:v>447500000</c:v>
                </c:pt>
                <c:pt idx="4475">
                  <c:v>447600000</c:v>
                </c:pt>
                <c:pt idx="4476">
                  <c:v>447700000</c:v>
                </c:pt>
                <c:pt idx="4477">
                  <c:v>447800000</c:v>
                </c:pt>
                <c:pt idx="4478">
                  <c:v>447900000</c:v>
                </c:pt>
                <c:pt idx="4479">
                  <c:v>448000000</c:v>
                </c:pt>
                <c:pt idx="4480">
                  <c:v>448100000</c:v>
                </c:pt>
                <c:pt idx="4481">
                  <c:v>448200000</c:v>
                </c:pt>
                <c:pt idx="4482">
                  <c:v>448300000</c:v>
                </c:pt>
                <c:pt idx="4483">
                  <c:v>448400000</c:v>
                </c:pt>
                <c:pt idx="4484">
                  <c:v>448500000</c:v>
                </c:pt>
                <c:pt idx="4485">
                  <c:v>448600000</c:v>
                </c:pt>
                <c:pt idx="4486">
                  <c:v>448700000</c:v>
                </c:pt>
                <c:pt idx="4487">
                  <c:v>448800000</c:v>
                </c:pt>
                <c:pt idx="4488">
                  <c:v>448900000</c:v>
                </c:pt>
                <c:pt idx="4489">
                  <c:v>449000000</c:v>
                </c:pt>
                <c:pt idx="4490">
                  <c:v>449100000</c:v>
                </c:pt>
                <c:pt idx="4491">
                  <c:v>449200000</c:v>
                </c:pt>
                <c:pt idx="4492">
                  <c:v>449300000</c:v>
                </c:pt>
                <c:pt idx="4493">
                  <c:v>449400000</c:v>
                </c:pt>
                <c:pt idx="4494">
                  <c:v>449500000</c:v>
                </c:pt>
                <c:pt idx="4495">
                  <c:v>449600000</c:v>
                </c:pt>
                <c:pt idx="4496">
                  <c:v>449700000</c:v>
                </c:pt>
                <c:pt idx="4497">
                  <c:v>449800000</c:v>
                </c:pt>
                <c:pt idx="4498">
                  <c:v>449900000</c:v>
                </c:pt>
                <c:pt idx="4499">
                  <c:v>450000000</c:v>
                </c:pt>
                <c:pt idx="4500">
                  <c:v>450100000</c:v>
                </c:pt>
                <c:pt idx="4501">
                  <c:v>450200000</c:v>
                </c:pt>
                <c:pt idx="4502">
                  <c:v>450300000</c:v>
                </c:pt>
                <c:pt idx="4503">
                  <c:v>450400000</c:v>
                </c:pt>
                <c:pt idx="4504">
                  <c:v>450500000</c:v>
                </c:pt>
                <c:pt idx="4505">
                  <c:v>450600000</c:v>
                </c:pt>
                <c:pt idx="4506">
                  <c:v>450700000</c:v>
                </c:pt>
                <c:pt idx="4507">
                  <c:v>450800000</c:v>
                </c:pt>
                <c:pt idx="4508">
                  <c:v>450900000</c:v>
                </c:pt>
                <c:pt idx="4509">
                  <c:v>451000000</c:v>
                </c:pt>
                <c:pt idx="4510">
                  <c:v>451100000</c:v>
                </c:pt>
                <c:pt idx="4511">
                  <c:v>451200000</c:v>
                </c:pt>
                <c:pt idx="4512">
                  <c:v>451300000</c:v>
                </c:pt>
                <c:pt idx="4513">
                  <c:v>451400000</c:v>
                </c:pt>
                <c:pt idx="4514">
                  <c:v>451500000</c:v>
                </c:pt>
                <c:pt idx="4515">
                  <c:v>451600000</c:v>
                </c:pt>
                <c:pt idx="4516">
                  <c:v>451700000</c:v>
                </c:pt>
                <c:pt idx="4517">
                  <c:v>451800000</c:v>
                </c:pt>
                <c:pt idx="4518">
                  <c:v>451900000</c:v>
                </c:pt>
                <c:pt idx="4519">
                  <c:v>452000000</c:v>
                </c:pt>
                <c:pt idx="4520">
                  <c:v>452100000</c:v>
                </c:pt>
                <c:pt idx="4521">
                  <c:v>452200000</c:v>
                </c:pt>
                <c:pt idx="4522">
                  <c:v>452300000</c:v>
                </c:pt>
                <c:pt idx="4523">
                  <c:v>452400000</c:v>
                </c:pt>
                <c:pt idx="4524">
                  <c:v>452500000</c:v>
                </c:pt>
                <c:pt idx="4525">
                  <c:v>452600000</c:v>
                </c:pt>
                <c:pt idx="4526">
                  <c:v>452700000</c:v>
                </c:pt>
                <c:pt idx="4527">
                  <c:v>452800000</c:v>
                </c:pt>
                <c:pt idx="4528">
                  <c:v>452900000</c:v>
                </c:pt>
                <c:pt idx="4529">
                  <c:v>453000000</c:v>
                </c:pt>
                <c:pt idx="4530">
                  <c:v>453100000</c:v>
                </c:pt>
                <c:pt idx="4531">
                  <c:v>453200000</c:v>
                </c:pt>
                <c:pt idx="4532">
                  <c:v>453300000</c:v>
                </c:pt>
                <c:pt idx="4533">
                  <c:v>453400000</c:v>
                </c:pt>
                <c:pt idx="4534">
                  <c:v>453500000</c:v>
                </c:pt>
                <c:pt idx="4535">
                  <c:v>453600000</c:v>
                </c:pt>
                <c:pt idx="4536">
                  <c:v>453700000</c:v>
                </c:pt>
                <c:pt idx="4537">
                  <c:v>453800000</c:v>
                </c:pt>
                <c:pt idx="4538">
                  <c:v>453900000</c:v>
                </c:pt>
                <c:pt idx="4539">
                  <c:v>454000000</c:v>
                </c:pt>
                <c:pt idx="4540">
                  <c:v>454100000</c:v>
                </c:pt>
                <c:pt idx="4541">
                  <c:v>454200000</c:v>
                </c:pt>
                <c:pt idx="4542">
                  <c:v>454300000</c:v>
                </c:pt>
                <c:pt idx="4543">
                  <c:v>454400000</c:v>
                </c:pt>
                <c:pt idx="4544">
                  <c:v>454500000</c:v>
                </c:pt>
                <c:pt idx="4545">
                  <c:v>454600000</c:v>
                </c:pt>
                <c:pt idx="4546">
                  <c:v>454700000</c:v>
                </c:pt>
                <c:pt idx="4547">
                  <c:v>454800000</c:v>
                </c:pt>
                <c:pt idx="4548">
                  <c:v>454900000</c:v>
                </c:pt>
                <c:pt idx="4549">
                  <c:v>455000000</c:v>
                </c:pt>
                <c:pt idx="4550">
                  <c:v>455100000</c:v>
                </c:pt>
                <c:pt idx="4551">
                  <c:v>455200000</c:v>
                </c:pt>
                <c:pt idx="4552">
                  <c:v>455300000</c:v>
                </c:pt>
                <c:pt idx="4553">
                  <c:v>455400000</c:v>
                </c:pt>
                <c:pt idx="4554">
                  <c:v>455500000</c:v>
                </c:pt>
                <c:pt idx="4555">
                  <c:v>455600000</c:v>
                </c:pt>
                <c:pt idx="4556">
                  <c:v>455700000</c:v>
                </c:pt>
                <c:pt idx="4557">
                  <c:v>455800000</c:v>
                </c:pt>
                <c:pt idx="4558">
                  <c:v>455900000</c:v>
                </c:pt>
                <c:pt idx="4559">
                  <c:v>456000000</c:v>
                </c:pt>
                <c:pt idx="4560">
                  <c:v>456100000</c:v>
                </c:pt>
                <c:pt idx="4561">
                  <c:v>456200000</c:v>
                </c:pt>
                <c:pt idx="4562">
                  <c:v>456300000</c:v>
                </c:pt>
                <c:pt idx="4563">
                  <c:v>456400000</c:v>
                </c:pt>
                <c:pt idx="4564">
                  <c:v>456500000</c:v>
                </c:pt>
                <c:pt idx="4565">
                  <c:v>456600000</c:v>
                </c:pt>
                <c:pt idx="4566">
                  <c:v>456700000</c:v>
                </c:pt>
                <c:pt idx="4567">
                  <c:v>456800000</c:v>
                </c:pt>
                <c:pt idx="4568">
                  <c:v>456900000</c:v>
                </c:pt>
                <c:pt idx="4569">
                  <c:v>457000000</c:v>
                </c:pt>
                <c:pt idx="4570">
                  <c:v>457100000</c:v>
                </c:pt>
                <c:pt idx="4571">
                  <c:v>457200000</c:v>
                </c:pt>
                <c:pt idx="4572">
                  <c:v>457300000</c:v>
                </c:pt>
                <c:pt idx="4573">
                  <c:v>457400000</c:v>
                </c:pt>
                <c:pt idx="4574">
                  <c:v>457500000</c:v>
                </c:pt>
                <c:pt idx="4575">
                  <c:v>457600000</c:v>
                </c:pt>
                <c:pt idx="4576">
                  <c:v>457700000</c:v>
                </c:pt>
                <c:pt idx="4577">
                  <c:v>457800000</c:v>
                </c:pt>
                <c:pt idx="4578">
                  <c:v>457900000</c:v>
                </c:pt>
                <c:pt idx="4579">
                  <c:v>458000000</c:v>
                </c:pt>
                <c:pt idx="4580">
                  <c:v>458100000</c:v>
                </c:pt>
                <c:pt idx="4581">
                  <c:v>458200000</c:v>
                </c:pt>
                <c:pt idx="4582">
                  <c:v>458300000</c:v>
                </c:pt>
                <c:pt idx="4583">
                  <c:v>458400000</c:v>
                </c:pt>
                <c:pt idx="4584">
                  <c:v>458500000</c:v>
                </c:pt>
                <c:pt idx="4585">
                  <c:v>458600000</c:v>
                </c:pt>
                <c:pt idx="4586">
                  <c:v>458700000</c:v>
                </c:pt>
                <c:pt idx="4587">
                  <c:v>458800000</c:v>
                </c:pt>
                <c:pt idx="4588">
                  <c:v>458900000</c:v>
                </c:pt>
                <c:pt idx="4589">
                  <c:v>459000000</c:v>
                </c:pt>
                <c:pt idx="4590">
                  <c:v>459100000</c:v>
                </c:pt>
                <c:pt idx="4591">
                  <c:v>459200000</c:v>
                </c:pt>
                <c:pt idx="4592">
                  <c:v>459300000</c:v>
                </c:pt>
                <c:pt idx="4593">
                  <c:v>459400000</c:v>
                </c:pt>
                <c:pt idx="4594">
                  <c:v>459500000</c:v>
                </c:pt>
                <c:pt idx="4595">
                  <c:v>459600000</c:v>
                </c:pt>
                <c:pt idx="4596">
                  <c:v>459700000</c:v>
                </c:pt>
                <c:pt idx="4597">
                  <c:v>459800000</c:v>
                </c:pt>
                <c:pt idx="4598">
                  <c:v>459900000</c:v>
                </c:pt>
                <c:pt idx="4599">
                  <c:v>460000000</c:v>
                </c:pt>
                <c:pt idx="4600">
                  <c:v>460100000</c:v>
                </c:pt>
                <c:pt idx="4601">
                  <c:v>460200000</c:v>
                </c:pt>
                <c:pt idx="4602">
                  <c:v>460300000</c:v>
                </c:pt>
                <c:pt idx="4603">
                  <c:v>460400000</c:v>
                </c:pt>
                <c:pt idx="4604">
                  <c:v>460500000</c:v>
                </c:pt>
                <c:pt idx="4605">
                  <c:v>460600000</c:v>
                </c:pt>
                <c:pt idx="4606">
                  <c:v>460700000</c:v>
                </c:pt>
                <c:pt idx="4607">
                  <c:v>460800000</c:v>
                </c:pt>
                <c:pt idx="4608">
                  <c:v>460900000</c:v>
                </c:pt>
                <c:pt idx="4609">
                  <c:v>461000000</c:v>
                </c:pt>
                <c:pt idx="4610">
                  <c:v>461100000</c:v>
                </c:pt>
                <c:pt idx="4611">
                  <c:v>461200000</c:v>
                </c:pt>
                <c:pt idx="4612">
                  <c:v>461300000</c:v>
                </c:pt>
                <c:pt idx="4613">
                  <c:v>461400000</c:v>
                </c:pt>
                <c:pt idx="4614">
                  <c:v>461500000</c:v>
                </c:pt>
                <c:pt idx="4615">
                  <c:v>461600000</c:v>
                </c:pt>
                <c:pt idx="4616">
                  <c:v>461700000</c:v>
                </c:pt>
                <c:pt idx="4617">
                  <c:v>461800000</c:v>
                </c:pt>
                <c:pt idx="4618">
                  <c:v>461900000</c:v>
                </c:pt>
                <c:pt idx="4619">
                  <c:v>462000000</c:v>
                </c:pt>
                <c:pt idx="4620">
                  <c:v>462100000</c:v>
                </c:pt>
                <c:pt idx="4621">
                  <c:v>462200000</c:v>
                </c:pt>
                <c:pt idx="4622">
                  <c:v>462300000</c:v>
                </c:pt>
                <c:pt idx="4623">
                  <c:v>462400000</c:v>
                </c:pt>
                <c:pt idx="4624">
                  <c:v>462500000</c:v>
                </c:pt>
                <c:pt idx="4625">
                  <c:v>462600000</c:v>
                </c:pt>
                <c:pt idx="4626">
                  <c:v>462700000</c:v>
                </c:pt>
                <c:pt idx="4627">
                  <c:v>462800000</c:v>
                </c:pt>
                <c:pt idx="4628">
                  <c:v>462900000</c:v>
                </c:pt>
                <c:pt idx="4629">
                  <c:v>463000000</c:v>
                </c:pt>
                <c:pt idx="4630">
                  <c:v>463100000</c:v>
                </c:pt>
                <c:pt idx="4631">
                  <c:v>463200000</c:v>
                </c:pt>
                <c:pt idx="4632">
                  <c:v>463300000</c:v>
                </c:pt>
                <c:pt idx="4633">
                  <c:v>463400000</c:v>
                </c:pt>
                <c:pt idx="4634">
                  <c:v>463500000</c:v>
                </c:pt>
                <c:pt idx="4635">
                  <c:v>463600000</c:v>
                </c:pt>
                <c:pt idx="4636">
                  <c:v>463700000</c:v>
                </c:pt>
                <c:pt idx="4637">
                  <c:v>463800000</c:v>
                </c:pt>
                <c:pt idx="4638">
                  <c:v>463900000</c:v>
                </c:pt>
                <c:pt idx="4639">
                  <c:v>464000000</c:v>
                </c:pt>
                <c:pt idx="4640">
                  <c:v>464100000</c:v>
                </c:pt>
                <c:pt idx="4641">
                  <c:v>464200000</c:v>
                </c:pt>
                <c:pt idx="4642">
                  <c:v>464300000</c:v>
                </c:pt>
                <c:pt idx="4643">
                  <c:v>464400000</c:v>
                </c:pt>
                <c:pt idx="4644">
                  <c:v>464500000</c:v>
                </c:pt>
                <c:pt idx="4645">
                  <c:v>464600000</c:v>
                </c:pt>
                <c:pt idx="4646">
                  <c:v>464700000</c:v>
                </c:pt>
                <c:pt idx="4647">
                  <c:v>464800000</c:v>
                </c:pt>
                <c:pt idx="4648">
                  <c:v>464900000</c:v>
                </c:pt>
                <c:pt idx="4649">
                  <c:v>465000000</c:v>
                </c:pt>
                <c:pt idx="4650">
                  <c:v>465100000</c:v>
                </c:pt>
                <c:pt idx="4651">
                  <c:v>465200000</c:v>
                </c:pt>
                <c:pt idx="4652">
                  <c:v>465300000</c:v>
                </c:pt>
                <c:pt idx="4653">
                  <c:v>465400000</c:v>
                </c:pt>
                <c:pt idx="4654">
                  <c:v>465500000</c:v>
                </c:pt>
                <c:pt idx="4655">
                  <c:v>465600000</c:v>
                </c:pt>
                <c:pt idx="4656">
                  <c:v>465700000</c:v>
                </c:pt>
                <c:pt idx="4657">
                  <c:v>465800000</c:v>
                </c:pt>
                <c:pt idx="4658">
                  <c:v>465900000</c:v>
                </c:pt>
                <c:pt idx="4659">
                  <c:v>466000000</c:v>
                </c:pt>
                <c:pt idx="4660">
                  <c:v>466100000</c:v>
                </c:pt>
                <c:pt idx="4661">
                  <c:v>466200000</c:v>
                </c:pt>
                <c:pt idx="4662">
                  <c:v>466300000</c:v>
                </c:pt>
                <c:pt idx="4663">
                  <c:v>466400000</c:v>
                </c:pt>
                <c:pt idx="4664">
                  <c:v>466500000</c:v>
                </c:pt>
                <c:pt idx="4665">
                  <c:v>466600000</c:v>
                </c:pt>
                <c:pt idx="4666">
                  <c:v>466700000</c:v>
                </c:pt>
                <c:pt idx="4667">
                  <c:v>466800000</c:v>
                </c:pt>
                <c:pt idx="4668">
                  <c:v>466900000</c:v>
                </c:pt>
                <c:pt idx="4669">
                  <c:v>467000000</c:v>
                </c:pt>
                <c:pt idx="4670">
                  <c:v>467100000</c:v>
                </c:pt>
                <c:pt idx="4671">
                  <c:v>467200000</c:v>
                </c:pt>
                <c:pt idx="4672">
                  <c:v>467300000</c:v>
                </c:pt>
                <c:pt idx="4673">
                  <c:v>467400000</c:v>
                </c:pt>
                <c:pt idx="4674">
                  <c:v>467500000</c:v>
                </c:pt>
                <c:pt idx="4675">
                  <c:v>467600000</c:v>
                </c:pt>
                <c:pt idx="4676">
                  <c:v>467700000</c:v>
                </c:pt>
                <c:pt idx="4677">
                  <c:v>467800000</c:v>
                </c:pt>
                <c:pt idx="4678">
                  <c:v>467900000</c:v>
                </c:pt>
                <c:pt idx="4679">
                  <c:v>468000000</c:v>
                </c:pt>
                <c:pt idx="4680">
                  <c:v>468100000</c:v>
                </c:pt>
                <c:pt idx="4681">
                  <c:v>468200000</c:v>
                </c:pt>
                <c:pt idx="4682">
                  <c:v>468300000</c:v>
                </c:pt>
                <c:pt idx="4683">
                  <c:v>468400000</c:v>
                </c:pt>
                <c:pt idx="4684">
                  <c:v>468500000</c:v>
                </c:pt>
                <c:pt idx="4685">
                  <c:v>468600000</c:v>
                </c:pt>
                <c:pt idx="4686">
                  <c:v>468700000</c:v>
                </c:pt>
                <c:pt idx="4687">
                  <c:v>468800000</c:v>
                </c:pt>
                <c:pt idx="4688">
                  <c:v>468900000</c:v>
                </c:pt>
                <c:pt idx="4689">
                  <c:v>469000000</c:v>
                </c:pt>
                <c:pt idx="4690">
                  <c:v>469100000</c:v>
                </c:pt>
                <c:pt idx="4691">
                  <c:v>469200000</c:v>
                </c:pt>
                <c:pt idx="4692">
                  <c:v>469300000</c:v>
                </c:pt>
                <c:pt idx="4693">
                  <c:v>469400000</c:v>
                </c:pt>
                <c:pt idx="4694">
                  <c:v>469500000</c:v>
                </c:pt>
                <c:pt idx="4695">
                  <c:v>469600000</c:v>
                </c:pt>
                <c:pt idx="4696">
                  <c:v>469700000</c:v>
                </c:pt>
                <c:pt idx="4697">
                  <c:v>469800000</c:v>
                </c:pt>
                <c:pt idx="4698">
                  <c:v>469900000</c:v>
                </c:pt>
                <c:pt idx="4699">
                  <c:v>470000000</c:v>
                </c:pt>
                <c:pt idx="4700">
                  <c:v>470100000</c:v>
                </c:pt>
                <c:pt idx="4701">
                  <c:v>470200000</c:v>
                </c:pt>
                <c:pt idx="4702">
                  <c:v>470300000</c:v>
                </c:pt>
                <c:pt idx="4703">
                  <c:v>470400000</c:v>
                </c:pt>
                <c:pt idx="4704">
                  <c:v>470500000</c:v>
                </c:pt>
                <c:pt idx="4705">
                  <c:v>470600000</c:v>
                </c:pt>
                <c:pt idx="4706">
                  <c:v>470700000</c:v>
                </c:pt>
                <c:pt idx="4707">
                  <c:v>470800000</c:v>
                </c:pt>
                <c:pt idx="4708">
                  <c:v>470900000</c:v>
                </c:pt>
                <c:pt idx="4709">
                  <c:v>471000000</c:v>
                </c:pt>
                <c:pt idx="4710">
                  <c:v>471100000</c:v>
                </c:pt>
                <c:pt idx="4711">
                  <c:v>471200000</c:v>
                </c:pt>
                <c:pt idx="4712">
                  <c:v>471300000</c:v>
                </c:pt>
                <c:pt idx="4713">
                  <c:v>471400000</c:v>
                </c:pt>
                <c:pt idx="4714">
                  <c:v>471500000</c:v>
                </c:pt>
                <c:pt idx="4715">
                  <c:v>471600000</c:v>
                </c:pt>
                <c:pt idx="4716">
                  <c:v>471700000</c:v>
                </c:pt>
                <c:pt idx="4717">
                  <c:v>471800000</c:v>
                </c:pt>
                <c:pt idx="4718">
                  <c:v>471900000</c:v>
                </c:pt>
                <c:pt idx="4719">
                  <c:v>472000000</c:v>
                </c:pt>
                <c:pt idx="4720">
                  <c:v>472100000</c:v>
                </c:pt>
                <c:pt idx="4721">
                  <c:v>472200000</c:v>
                </c:pt>
                <c:pt idx="4722">
                  <c:v>472300000</c:v>
                </c:pt>
                <c:pt idx="4723">
                  <c:v>472400000</c:v>
                </c:pt>
                <c:pt idx="4724">
                  <c:v>472500000</c:v>
                </c:pt>
                <c:pt idx="4725">
                  <c:v>472600000</c:v>
                </c:pt>
                <c:pt idx="4726">
                  <c:v>472700000</c:v>
                </c:pt>
                <c:pt idx="4727">
                  <c:v>472800000</c:v>
                </c:pt>
                <c:pt idx="4728">
                  <c:v>472900000</c:v>
                </c:pt>
                <c:pt idx="4729">
                  <c:v>473000000</c:v>
                </c:pt>
                <c:pt idx="4730">
                  <c:v>473100000</c:v>
                </c:pt>
                <c:pt idx="4731">
                  <c:v>473200000</c:v>
                </c:pt>
                <c:pt idx="4732">
                  <c:v>473300000</c:v>
                </c:pt>
                <c:pt idx="4733">
                  <c:v>473400000</c:v>
                </c:pt>
                <c:pt idx="4734">
                  <c:v>473500000</c:v>
                </c:pt>
                <c:pt idx="4735">
                  <c:v>473600000</c:v>
                </c:pt>
                <c:pt idx="4736">
                  <c:v>473700000</c:v>
                </c:pt>
                <c:pt idx="4737">
                  <c:v>473800000</c:v>
                </c:pt>
                <c:pt idx="4738">
                  <c:v>473900000</c:v>
                </c:pt>
                <c:pt idx="4739">
                  <c:v>474000000</c:v>
                </c:pt>
                <c:pt idx="4740">
                  <c:v>474100000</c:v>
                </c:pt>
                <c:pt idx="4741">
                  <c:v>474200000</c:v>
                </c:pt>
                <c:pt idx="4742">
                  <c:v>474300000</c:v>
                </c:pt>
                <c:pt idx="4743">
                  <c:v>474400000</c:v>
                </c:pt>
                <c:pt idx="4744">
                  <c:v>474500000</c:v>
                </c:pt>
                <c:pt idx="4745">
                  <c:v>474600000</c:v>
                </c:pt>
                <c:pt idx="4746">
                  <c:v>474700000</c:v>
                </c:pt>
                <c:pt idx="4747">
                  <c:v>474800000</c:v>
                </c:pt>
                <c:pt idx="4748">
                  <c:v>474900000</c:v>
                </c:pt>
                <c:pt idx="4749">
                  <c:v>475000000</c:v>
                </c:pt>
                <c:pt idx="4750">
                  <c:v>475100000</c:v>
                </c:pt>
                <c:pt idx="4751">
                  <c:v>475200000</c:v>
                </c:pt>
                <c:pt idx="4752">
                  <c:v>475300000</c:v>
                </c:pt>
                <c:pt idx="4753">
                  <c:v>475400000</c:v>
                </c:pt>
                <c:pt idx="4754">
                  <c:v>475500000</c:v>
                </c:pt>
                <c:pt idx="4755">
                  <c:v>475600000</c:v>
                </c:pt>
                <c:pt idx="4756">
                  <c:v>475700000</c:v>
                </c:pt>
                <c:pt idx="4757">
                  <c:v>475800000</c:v>
                </c:pt>
                <c:pt idx="4758">
                  <c:v>475900000</c:v>
                </c:pt>
                <c:pt idx="4759">
                  <c:v>476000000</c:v>
                </c:pt>
                <c:pt idx="4760">
                  <c:v>476100000</c:v>
                </c:pt>
                <c:pt idx="4761">
                  <c:v>476200000</c:v>
                </c:pt>
                <c:pt idx="4762">
                  <c:v>476300000</c:v>
                </c:pt>
                <c:pt idx="4763">
                  <c:v>476400000</c:v>
                </c:pt>
                <c:pt idx="4764">
                  <c:v>476500000</c:v>
                </c:pt>
                <c:pt idx="4765">
                  <c:v>476600000</c:v>
                </c:pt>
                <c:pt idx="4766">
                  <c:v>476700000</c:v>
                </c:pt>
                <c:pt idx="4767">
                  <c:v>476800000</c:v>
                </c:pt>
                <c:pt idx="4768">
                  <c:v>476900000</c:v>
                </c:pt>
                <c:pt idx="4769">
                  <c:v>477000000</c:v>
                </c:pt>
                <c:pt idx="4770">
                  <c:v>477100000</c:v>
                </c:pt>
                <c:pt idx="4771">
                  <c:v>477200000</c:v>
                </c:pt>
                <c:pt idx="4772">
                  <c:v>477300000</c:v>
                </c:pt>
                <c:pt idx="4773">
                  <c:v>477400000</c:v>
                </c:pt>
                <c:pt idx="4774">
                  <c:v>477500000</c:v>
                </c:pt>
                <c:pt idx="4775">
                  <c:v>477600000</c:v>
                </c:pt>
                <c:pt idx="4776">
                  <c:v>477700000</c:v>
                </c:pt>
                <c:pt idx="4777">
                  <c:v>477800000</c:v>
                </c:pt>
                <c:pt idx="4778">
                  <c:v>477900000</c:v>
                </c:pt>
                <c:pt idx="4779">
                  <c:v>478000000</c:v>
                </c:pt>
                <c:pt idx="4780">
                  <c:v>478100000</c:v>
                </c:pt>
                <c:pt idx="4781">
                  <c:v>478200000</c:v>
                </c:pt>
                <c:pt idx="4782">
                  <c:v>478300000</c:v>
                </c:pt>
                <c:pt idx="4783">
                  <c:v>478400000</c:v>
                </c:pt>
                <c:pt idx="4784">
                  <c:v>478500000</c:v>
                </c:pt>
                <c:pt idx="4785">
                  <c:v>478600000</c:v>
                </c:pt>
                <c:pt idx="4786">
                  <c:v>478700000</c:v>
                </c:pt>
                <c:pt idx="4787">
                  <c:v>478800000</c:v>
                </c:pt>
                <c:pt idx="4788">
                  <c:v>478900000</c:v>
                </c:pt>
                <c:pt idx="4789">
                  <c:v>479000000</c:v>
                </c:pt>
                <c:pt idx="4790">
                  <c:v>479100000</c:v>
                </c:pt>
                <c:pt idx="4791">
                  <c:v>479200000</c:v>
                </c:pt>
                <c:pt idx="4792">
                  <c:v>479300000</c:v>
                </c:pt>
                <c:pt idx="4793">
                  <c:v>479400000</c:v>
                </c:pt>
                <c:pt idx="4794">
                  <c:v>479500000</c:v>
                </c:pt>
                <c:pt idx="4795">
                  <c:v>479600000</c:v>
                </c:pt>
                <c:pt idx="4796">
                  <c:v>479700000</c:v>
                </c:pt>
                <c:pt idx="4797">
                  <c:v>479800000</c:v>
                </c:pt>
                <c:pt idx="4798">
                  <c:v>479900000</c:v>
                </c:pt>
                <c:pt idx="4799">
                  <c:v>480000000</c:v>
                </c:pt>
                <c:pt idx="4800">
                  <c:v>480100000</c:v>
                </c:pt>
                <c:pt idx="4801">
                  <c:v>480200000</c:v>
                </c:pt>
                <c:pt idx="4802">
                  <c:v>480300000</c:v>
                </c:pt>
                <c:pt idx="4803">
                  <c:v>480400000</c:v>
                </c:pt>
                <c:pt idx="4804">
                  <c:v>480500000</c:v>
                </c:pt>
                <c:pt idx="4805">
                  <c:v>480600000</c:v>
                </c:pt>
                <c:pt idx="4806">
                  <c:v>480700000</c:v>
                </c:pt>
                <c:pt idx="4807">
                  <c:v>480800000</c:v>
                </c:pt>
                <c:pt idx="4808">
                  <c:v>480900000</c:v>
                </c:pt>
                <c:pt idx="4809">
                  <c:v>481000000</c:v>
                </c:pt>
                <c:pt idx="4810">
                  <c:v>481100000</c:v>
                </c:pt>
                <c:pt idx="4811">
                  <c:v>481200000</c:v>
                </c:pt>
                <c:pt idx="4812">
                  <c:v>481300000</c:v>
                </c:pt>
                <c:pt idx="4813">
                  <c:v>481400000</c:v>
                </c:pt>
                <c:pt idx="4814">
                  <c:v>481500000</c:v>
                </c:pt>
                <c:pt idx="4815">
                  <c:v>481600000</c:v>
                </c:pt>
                <c:pt idx="4816">
                  <c:v>481700000</c:v>
                </c:pt>
                <c:pt idx="4817">
                  <c:v>481800000</c:v>
                </c:pt>
                <c:pt idx="4818">
                  <c:v>481900000</c:v>
                </c:pt>
                <c:pt idx="4819">
                  <c:v>482000000</c:v>
                </c:pt>
                <c:pt idx="4820">
                  <c:v>482100000</c:v>
                </c:pt>
                <c:pt idx="4821">
                  <c:v>482200000</c:v>
                </c:pt>
                <c:pt idx="4822">
                  <c:v>482300000</c:v>
                </c:pt>
                <c:pt idx="4823">
                  <c:v>482400000</c:v>
                </c:pt>
                <c:pt idx="4824">
                  <c:v>482500000</c:v>
                </c:pt>
                <c:pt idx="4825">
                  <c:v>482600000</c:v>
                </c:pt>
                <c:pt idx="4826">
                  <c:v>482700000</c:v>
                </c:pt>
                <c:pt idx="4827">
                  <c:v>482800000</c:v>
                </c:pt>
                <c:pt idx="4828">
                  <c:v>482900000</c:v>
                </c:pt>
                <c:pt idx="4829">
                  <c:v>483000000</c:v>
                </c:pt>
                <c:pt idx="4830">
                  <c:v>483100000</c:v>
                </c:pt>
                <c:pt idx="4831">
                  <c:v>483200000</c:v>
                </c:pt>
                <c:pt idx="4832">
                  <c:v>483300000</c:v>
                </c:pt>
                <c:pt idx="4833">
                  <c:v>483400000</c:v>
                </c:pt>
                <c:pt idx="4834">
                  <c:v>483500000</c:v>
                </c:pt>
                <c:pt idx="4835">
                  <c:v>483600000</c:v>
                </c:pt>
                <c:pt idx="4836">
                  <c:v>483700000</c:v>
                </c:pt>
                <c:pt idx="4837">
                  <c:v>483800000</c:v>
                </c:pt>
                <c:pt idx="4838">
                  <c:v>483900000</c:v>
                </c:pt>
                <c:pt idx="4839">
                  <c:v>484000000</c:v>
                </c:pt>
                <c:pt idx="4840">
                  <c:v>484100000</c:v>
                </c:pt>
                <c:pt idx="4841">
                  <c:v>484200000</c:v>
                </c:pt>
                <c:pt idx="4842">
                  <c:v>484300000</c:v>
                </c:pt>
                <c:pt idx="4843">
                  <c:v>484400000</c:v>
                </c:pt>
                <c:pt idx="4844">
                  <c:v>484500000</c:v>
                </c:pt>
                <c:pt idx="4845">
                  <c:v>484600000</c:v>
                </c:pt>
                <c:pt idx="4846">
                  <c:v>484700000</c:v>
                </c:pt>
                <c:pt idx="4847">
                  <c:v>484800000</c:v>
                </c:pt>
                <c:pt idx="4848">
                  <c:v>484900000</c:v>
                </c:pt>
                <c:pt idx="4849">
                  <c:v>485000000</c:v>
                </c:pt>
                <c:pt idx="4850">
                  <c:v>485100000</c:v>
                </c:pt>
                <c:pt idx="4851">
                  <c:v>485200000</c:v>
                </c:pt>
                <c:pt idx="4852">
                  <c:v>485300000</c:v>
                </c:pt>
                <c:pt idx="4853">
                  <c:v>485400000</c:v>
                </c:pt>
                <c:pt idx="4854">
                  <c:v>485500000</c:v>
                </c:pt>
                <c:pt idx="4855">
                  <c:v>485600000</c:v>
                </c:pt>
                <c:pt idx="4856">
                  <c:v>485700000</c:v>
                </c:pt>
                <c:pt idx="4857">
                  <c:v>485800000</c:v>
                </c:pt>
                <c:pt idx="4858">
                  <c:v>485900000</c:v>
                </c:pt>
                <c:pt idx="4859">
                  <c:v>486000000</c:v>
                </c:pt>
                <c:pt idx="4860">
                  <c:v>486100000</c:v>
                </c:pt>
                <c:pt idx="4861">
                  <c:v>486200000</c:v>
                </c:pt>
                <c:pt idx="4862">
                  <c:v>486300000</c:v>
                </c:pt>
                <c:pt idx="4863">
                  <c:v>486400000</c:v>
                </c:pt>
                <c:pt idx="4864">
                  <c:v>486500000</c:v>
                </c:pt>
                <c:pt idx="4865">
                  <c:v>486600000</c:v>
                </c:pt>
                <c:pt idx="4866">
                  <c:v>486700000</c:v>
                </c:pt>
                <c:pt idx="4867">
                  <c:v>486800000</c:v>
                </c:pt>
                <c:pt idx="4868">
                  <c:v>486900000</c:v>
                </c:pt>
                <c:pt idx="4869">
                  <c:v>487000000</c:v>
                </c:pt>
                <c:pt idx="4870">
                  <c:v>487100000</c:v>
                </c:pt>
                <c:pt idx="4871">
                  <c:v>487200000</c:v>
                </c:pt>
                <c:pt idx="4872">
                  <c:v>487300000</c:v>
                </c:pt>
                <c:pt idx="4873">
                  <c:v>487400000</c:v>
                </c:pt>
                <c:pt idx="4874">
                  <c:v>487500000</c:v>
                </c:pt>
                <c:pt idx="4875">
                  <c:v>487600000</c:v>
                </c:pt>
                <c:pt idx="4876">
                  <c:v>487700000</c:v>
                </c:pt>
                <c:pt idx="4877">
                  <c:v>487800000</c:v>
                </c:pt>
                <c:pt idx="4878">
                  <c:v>487900000</c:v>
                </c:pt>
                <c:pt idx="4879">
                  <c:v>488000000</c:v>
                </c:pt>
                <c:pt idx="4880">
                  <c:v>488100000</c:v>
                </c:pt>
                <c:pt idx="4881">
                  <c:v>488200000</c:v>
                </c:pt>
                <c:pt idx="4882">
                  <c:v>488300000</c:v>
                </c:pt>
                <c:pt idx="4883">
                  <c:v>488400000</c:v>
                </c:pt>
                <c:pt idx="4884">
                  <c:v>488500000</c:v>
                </c:pt>
                <c:pt idx="4885">
                  <c:v>488600000</c:v>
                </c:pt>
                <c:pt idx="4886">
                  <c:v>488700000</c:v>
                </c:pt>
                <c:pt idx="4887">
                  <c:v>488800000</c:v>
                </c:pt>
                <c:pt idx="4888">
                  <c:v>488900000</c:v>
                </c:pt>
                <c:pt idx="4889">
                  <c:v>489000000</c:v>
                </c:pt>
                <c:pt idx="4890">
                  <c:v>489100000</c:v>
                </c:pt>
                <c:pt idx="4891">
                  <c:v>489200000</c:v>
                </c:pt>
                <c:pt idx="4892">
                  <c:v>489300000</c:v>
                </c:pt>
                <c:pt idx="4893">
                  <c:v>489400000</c:v>
                </c:pt>
                <c:pt idx="4894">
                  <c:v>489500000</c:v>
                </c:pt>
                <c:pt idx="4895">
                  <c:v>489600000</c:v>
                </c:pt>
                <c:pt idx="4896">
                  <c:v>489700000</c:v>
                </c:pt>
                <c:pt idx="4897">
                  <c:v>489800000</c:v>
                </c:pt>
                <c:pt idx="4898">
                  <c:v>489900000</c:v>
                </c:pt>
                <c:pt idx="4899">
                  <c:v>490000000</c:v>
                </c:pt>
                <c:pt idx="4900">
                  <c:v>490100000</c:v>
                </c:pt>
                <c:pt idx="4901">
                  <c:v>490200000</c:v>
                </c:pt>
                <c:pt idx="4902">
                  <c:v>490300000</c:v>
                </c:pt>
                <c:pt idx="4903">
                  <c:v>490400000</c:v>
                </c:pt>
                <c:pt idx="4904">
                  <c:v>490500000</c:v>
                </c:pt>
                <c:pt idx="4905">
                  <c:v>490600000</c:v>
                </c:pt>
                <c:pt idx="4906">
                  <c:v>490700000</c:v>
                </c:pt>
                <c:pt idx="4907">
                  <c:v>490800000</c:v>
                </c:pt>
                <c:pt idx="4908">
                  <c:v>490900000</c:v>
                </c:pt>
                <c:pt idx="4909">
                  <c:v>491000000</c:v>
                </c:pt>
                <c:pt idx="4910">
                  <c:v>491100000</c:v>
                </c:pt>
                <c:pt idx="4911">
                  <c:v>491200000</c:v>
                </c:pt>
                <c:pt idx="4912">
                  <c:v>491300000</c:v>
                </c:pt>
                <c:pt idx="4913">
                  <c:v>491400000</c:v>
                </c:pt>
                <c:pt idx="4914">
                  <c:v>491500000</c:v>
                </c:pt>
                <c:pt idx="4915">
                  <c:v>491600000</c:v>
                </c:pt>
                <c:pt idx="4916">
                  <c:v>491700000</c:v>
                </c:pt>
                <c:pt idx="4917">
                  <c:v>491800000</c:v>
                </c:pt>
                <c:pt idx="4918">
                  <c:v>491900000</c:v>
                </c:pt>
                <c:pt idx="4919">
                  <c:v>492000000</c:v>
                </c:pt>
                <c:pt idx="4920">
                  <c:v>492100000</c:v>
                </c:pt>
                <c:pt idx="4921">
                  <c:v>492200000</c:v>
                </c:pt>
                <c:pt idx="4922">
                  <c:v>492300000</c:v>
                </c:pt>
                <c:pt idx="4923">
                  <c:v>492400000</c:v>
                </c:pt>
                <c:pt idx="4924">
                  <c:v>492500000</c:v>
                </c:pt>
                <c:pt idx="4925">
                  <c:v>492600000</c:v>
                </c:pt>
                <c:pt idx="4926">
                  <c:v>492700000</c:v>
                </c:pt>
                <c:pt idx="4927">
                  <c:v>492800000</c:v>
                </c:pt>
                <c:pt idx="4928">
                  <c:v>492900000</c:v>
                </c:pt>
                <c:pt idx="4929">
                  <c:v>493000000</c:v>
                </c:pt>
                <c:pt idx="4930">
                  <c:v>493100000</c:v>
                </c:pt>
                <c:pt idx="4931">
                  <c:v>493200000</c:v>
                </c:pt>
                <c:pt idx="4932">
                  <c:v>493300000</c:v>
                </c:pt>
                <c:pt idx="4933">
                  <c:v>493400000</c:v>
                </c:pt>
                <c:pt idx="4934">
                  <c:v>493500000</c:v>
                </c:pt>
                <c:pt idx="4935">
                  <c:v>493600000</c:v>
                </c:pt>
                <c:pt idx="4936">
                  <c:v>493700000</c:v>
                </c:pt>
                <c:pt idx="4937">
                  <c:v>493800000</c:v>
                </c:pt>
                <c:pt idx="4938">
                  <c:v>493900000</c:v>
                </c:pt>
                <c:pt idx="4939">
                  <c:v>494000000</c:v>
                </c:pt>
                <c:pt idx="4940">
                  <c:v>494100000</c:v>
                </c:pt>
                <c:pt idx="4941">
                  <c:v>494200000</c:v>
                </c:pt>
                <c:pt idx="4942">
                  <c:v>494300000</c:v>
                </c:pt>
                <c:pt idx="4943">
                  <c:v>494400000</c:v>
                </c:pt>
                <c:pt idx="4944">
                  <c:v>494500000</c:v>
                </c:pt>
                <c:pt idx="4945">
                  <c:v>494600000</c:v>
                </c:pt>
                <c:pt idx="4946">
                  <c:v>494700000</c:v>
                </c:pt>
                <c:pt idx="4947">
                  <c:v>494800000</c:v>
                </c:pt>
                <c:pt idx="4948">
                  <c:v>494900000</c:v>
                </c:pt>
                <c:pt idx="4949">
                  <c:v>495000000</c:v>
                </c:pt>
                <c:pt idx="4950">
                  <c:v>495100000</c:v>
                </c:pt>
                <c:pt idx="4951">
                  <c:v>495200000</c:v>
                </c:pt>
                <c:pt idx="4952">
                  <c:v>495300000</c:v>
                </c:pt>
                <c:pt idx="4953">
                  <c:v>495400000</c:v>
                </c:pt>
                <c:pt idx="4954">
                  <c:v>495500000</c:v>
                </c:pt>
                <c:pt idx="4955">
                  <c:v>495600000</c:v>
                </c:pt>
                <c:pt idx="4956">
                  <c:v>495700000</c:v>
                </c:pt>
                <c:pt idx="4957">
                  <c:v>495800000</c:v>
                </c:pt>
                <c:pt idx="4958">
                  <c:v>495900000</c:v>
                </c:pt>
                <c:pt idx="4959">
                  <c:v>496000000</c:v>
                </c:pt>
                <c:pt idx="4960">
                  <c:v>496100000</c:v>
                </c:pt>
                <c:pt idx="4961">
                  <c:v>496200000</c:v>
                </c:pt>
                <c:pt idx="4962">
                  <c:v>496300000</c:v>
                </c:pt>
                <c:pt idx="4963">
                  <c:v>496400000</c:v>
                </c:pt>
                <c:pt idx="4964">
                  <c:v>496500000</c:v>
                </c:pt>
                <c:pt idx="4965">
                  <c:v>496600000</c:v>
                </c:pt>
                <c:pt idx="4966">
                  <c:v>496700000</c:v>
                </c:pt>
                <c:pt idx="4967">
                  <c:v>496800000</c:v>
                </c:pt>
                <c:pt idx="4968">
                  <c:v>496900000</c:v>
                </c:pt>
                <c:pt idx="4969">
                  <c:v>497000000</c:v>
                </c:pt>
                <c:pt idx="4970">
                  <c:v>497100000</c:v>
                </c:pt>
                <c:pt idx="4971">
                  <c:v>497200000</c:v>
                </c:pt>
                <c:pt idx="4972">
                  <c:v>497300000</c:v>
                </c:pt>
                <c:pt idx="4973">
                  <c:v>497400000</c:v>
                </c:pt>
                <c:pt idx="4974">
                  <c:v>497500000</c:v>
                </c:pt>
                <c:pt idx="4975">
                  <c:v>497600000</c:v>
                </c:pt>
                <c:pt idx="4976">
                  <c:v>497700000</c:v>
                </c:pt>
                <c:pt idx="4977">
                  <c:v>497800000</c:v>
                </c:pt>
                <c:pt idx="4978">
                  <c:v>497900000</c:v>
                </c:pt>
                <c:pt idx="4979">
                  <c:v>498000000</c:v>
                </c:pt>
                <c:pt idx="4980">
                  <c:v>498100000</c:v>
                </c:pt>
                <c:pt idx="4981">
                  <c:v>498200000</c:v>
                </c:pt>
                <c:pt idx="4982">
                  <c:v>498300000</c:v>
                </c:pt>
                <c:pt idx="4983">
                  <c:v>498400000</c:v>
                </c:pt>
                <c:pt idx="4984">
                  <c:v>498500000</c:v>
                </c:pt>
                <c:pt idx="4985">
                  <c:v>498600000</c:v>
                </c:pt>
                <c:pt idx="4986">
                  <c:v>498700000</c:v>
                </c:pt>
                <c:pt idx="4987">
                  <c:v>498800000</c:v>
                </c:pt>
                <c:pt idx="4988">
                  <c:v>498900000</c:v>
                </c:pt>
                <c:pt idx="4989">
                  <c:v>499000000</c:v>
                </c:pt>
                <c:pt idx="4990">
                  <c:v>499100000</c:v>
                </c:pt>
                <c:pt idx="4991">
                  <c:v>499200000</c:v>
                </c:pt>
                <c:pt idx="4992">
                  <c:v>499300000</c:v>
                </c:pt>
                <c:pt idx="4993">
                  <c:v>499400000</c:v>
                </c:pt>
                <c:pt idx="4994">
                  <c:v>499500000</c:v>
                </c:pt>
                <c:pt idx="4995">
                  <c:v>499600000</c:v>
                </c:pt>
                <c:pt idx="4996">
                  <c:v>499700000</c:v>
                </c:pt>
                <c:pt idx="4997">
                  <c:v>499800000</c:v>
                </c:pt>
                <c:pt idx="4998">
                  <c:v>499900000</c:v>
                </c:pt>
                <c:pt idx="4999">
                  <c:v>500000000</c:v>
                </c:pt>
                <c:pt idx="5000">
                  <c:v>500100000</c:v>
                </c:pt>
                <c:pt idx="5001">
                  <c:v>500200000</c:v>
                </c:pt>
                <c:pt idx="5002">
                  <c:v>500300000</c:v>
                </c:pt>
                <c:pt idx="5003">
                  <c:v>500400000</c:v>
                </c:pt>
                <c:pt idx="5004">
                  <c:v>500500000</c:v>
                </c:pt>
                <c:pt idx="5005">
                  <c:v>500600000</c:v>
                </c:pt>
                <c:pt idx="5006">
                  <c:v>500700000</c:v>
                </c:pt>
                <c:pt idx="5007">
                  <c:v>500800000</c:v>
                </c:pt>
                <c:pt idx="5008">
                  <c:v>500900000</c:v>
                </c:pt>
                <c:pt idx="5009">
                  <c:v>501000000</c:v>
                </c:pt>
                <c:pt idx="5010">
                  <c:v>501100000</c:v>
                </c:pt>
                <c:pt idx="5011">
                  <c:v>501200000</c:v>
                </c:pt>
                <c:pt idx="5012">
                  <c:v>501300000</c:v>
                </c:pt>
                <c:pt idx="5013">
                  <c:v>501400000</c:v>
                </c:pt>
                <c:pt idx="5014">
                  <c:v>501500000</c:v>
                </c:pt>
                <c:pt idx="5015">
                  <c:v>501600000</c:v>
                </c:pt>
                <c:pt idx="5016">
                  <c:v>501700000</c:v>
                </c:pt>
                <c:pt idx="5017">
                  <c:v>501800000</c:v>
                </c:pt>
                <c:pt idx="5018">
                  <c:v>501900000</c:v>
                </c:pt>
                <c:pt idx="5019">
                  <c:v>502000000</c:v>
                </c:pt>
                <c:pt idx="5020">
                  <c:v>502100000</c:v>
                </c:pt>
                <c:pt idx="5021">
                  <c:v>502200000</c:v>
                </c:pt>
                <c:pt idx="5022">
                  <c:v>502300000</c:v>
                </c:pt>
                <c:pt idx="5023">
                  <c:v>502400000</c:v>
                </c:pt>
                <c:pt idx="5024">
                  <c:v>502500000</c:v>
                </c:pt>
                <c:pt idx="5025">
                  <c:v>502600000</c:v>
                </c:pt>
                <c:pt idx="5026">
                  <c:v>502700000</c:v>
                </c:pt>
                <c:pt idx="5027">
                  <c:v>502800000</c:v>
                </c:pt>
                <c:pt idx="5028">
                  <c:v>502900000</c:v>
                </c:pt>
                <c:pt idx="5029">
                  <c:v>503000000</c:v>
                </c:pt>
                <c:pt idx="5030">
                  <c:v>503100000</c:v>
                </c:pt>
                <c:pt idx="5031">
                  <c:v>503200000</c:v>
                </c:pt>
                <c:pt idx="5032">
                  <c:v>503300000</c:v>
                </c:pt>
                <c:pt idx="5033">
                  <c:v>503400000</c:v>
                </c:pt>
                <c:pt idx="5034">
                  <c:v>503500000</c:v>
                </c:pt>
                <c:pt idx="5035">
                  <c:v>503600000</c:v>
                </c:pt>
                <c:pt idx="5036">
                  <c:v>503700000</c:v>
                </c:pt>
                <c:pt idx="5037">
                  <c:v>503800000</c:v>
                </c:pt>
                <c:pt idx="5038">
                  <c:v>503900000</c:v>
                </c:pt>
                <c:pt idx="5039">
                  <c:v>504000000</c:v>
                </c:pt>
                <c:pt idx="5040">
                  <c:v>504100000</c:v>
                </c:pt>
                <c:pt idx="5041">
                  <c:v>504200000</c:v>
                </c:pt>
                <c:pt idx="5042">
                  <c:v>504300000</c:v>
                </c:pt>
                <c:pt idx="5043">
                  <c:v>504400000</c:v>
                </c:pt>
                <c:pt idx="5044">
                  <c:v>504500000</c:v>
                </c:pt>
                <c:pt idx="5045">
                  <c:v>504600000</c:v>
                </c:pt>
                <c:pt idx="5046">
                  <c:v>504700000</c:v>
                </c:pt>
                <c:pt idx="5047">
                  <c:v>504800000</c:v>
                </c:pt>
                <c:pt idx="5048">
                  <c:v>504900000</c:v>
                </c:pt>
                <c:pt idx="5049">
                  <c:v>505000000</c:v>
                </c:pt>
                <c:pt idx="5050">
                  <c:v>505100000</c:v>
                </c:pt>
                <c:pt idx="5051">
                  <c:v>505200000</c:v>
                </c:pt>
                <c:pt idx="5052">
                  <c:v>505300000</c:v>
                </c:pt>
                <c:pt idx="5053">
                  <c:v>505400000</c:v>
                </c:pt>
                <c:pt idx="5054">
                  <c:v>505500000</c:v>
                </c:pt>
                <c:pt idx="5055">
                  <c:v>505600000</c:v>
                </c:pt>
                <c:pt idx="5056">
                  <c:v>505700000</c:v>
                </c:pt>
                <c:pt idx="5057">
                  <c:v>505800000</c:v>
                </c:pt>
                <c:pt idx="5058">
                  <c:v>505900000</c:v>
                </c:pt>
                <c:pt idx="5059">
                  <c:v>506000000</c:v>
                </c:pt>
                <c:pt idx="5060">
                  <c:v>506100000</c:v>
                </c:pt>
                <c:pt idx="5061">
                  <c:v>506200000</c:v>
                </c:pt>
                <c:pt idx="5062">
                  <c:v>506300000</c:v>
                </c:pt>
                <c:pt idx="5063">
                  <c:v>506400000</c:v>
                </c:pt>
                <c:pt idx="5064">
                  <c:v>506500000</c:v>
                </c:pt>
                <c:pt idx="5065">
                  <c:v>506600000</c:v>
                </c:pt>
                <c:pt idx="5066">
                  <c:v>506700000</c:v>
                </c:pt>
                <c:pt idx="5067">
                  <c:v>506800000</c:v>
                </c:pt>
                <c:pt idx="5068">
                  <c:v>506900000</c:v>
                </c:pt>
                <c:pt idx="5069">
                  <c:v>507000000</c:v>
                </c:pt>
                <c:pt idx="5070">
                  <c:v>507100000</c:v>
                </c:pt>
                <c:pt idx="5071">
                  <c:v>507200000</c:v>
                </c:pt>
                <c:pt idx="5072">
                  <c:v>507300000</c:v>
                </c:pt>
                <c:pt idx="5073">
                  <c:v>507400000</c:v>
                </c:pt>
                <c:pt idx="5074">
                  <c:v>507500000</c:v>
                </c:pt>
                <c:pt idx="5075">
                  <c:v>507600000</c:v>
                </c:pt>
                <c:pt idx="5076">
                  <c:v>507700000</c:v>
                </c:pt>
                <c:pt idx="5077">
                  <c:v>507800000</c:v>
                </c:pt>
                <c:pt idx="5078">
                  <c:v>507900000</c:v>
                </c:pt>
                <c:pt idx="5079">
                  <c:v>508000000</c:v>
                </c:pt>
                <c:pt idx="5080">
                  <c:v>508100000</c:v>
                </c:pt>
                <c:pt idx="5081">
                  <c:v>508200000</c:v>
                </c:pt>
                <c:pt idx="5082">
                  <c:v>508300000</c:v>
                </c:pt>
                <c:pt idx="5083">
                  <c:v>508400000</c:v>
                </c:pt>
                <c:pt idx="5084">
                  <c:v>508500000</c:v>
                </c:pt>
                <c:pt idx="5085">
                  <c:v>508600000</c:v>
                </c:pt>
                <c:pt idx="5086">
                  <c:v>508700000</c:v>
                </c:pt>
                <c:pt idx="5087">
                  <c:v>508800000</c:v>
                </c:pt>
                <c:pt idx="5088">
                  <c:v>508900000</c:v>
                </c:pt>
                <c:pt idx="5089">
                  <c:v>509000000</c:v>
                </c:pt>
                <c:pt idx="5090">
                  <c:v>509100000</c:v>
                </c:pt>
                <c:pt idx="5091">
                  <c:v>509200000</c:v>
                </c:pt>
                <c:pt idx="5092">
                  <c:v>509300000</c:v>
                </c:pt>
                <c:pt idx="5093">
                  <c:v>509400000</c:v>
                </c:pt>
                <c:pt idx="5094">
                  <c:v>509500000</c:v>
                </c:pt>
                <c:pt idx="5095">
                  <c:v>509600000</c:v>
                </c:pt>
                <c:pt idx="5096">
                  <c:v>509700000</c:v>
                </c:pt>
                <c:pt idx="5097">
                  <c:v>509800000</c:v>
                </c:pt>
                <c:pt idx="5098">
                  <c:v>509900000</c:v>
                </c:pt>
                <c:pt idx="5099">
                  <c:v>510000000</c:v>
                </c:pt>
                <c:pt idx="5100">
                  <c:v>510100000</c:v>
                </c:pt>
                <c:pt idx="5101">
                  <c:v>510200000</c:v>
                </c:pt>
                <c:pt idx="5102">
                  <c:v>510300000</c:v>
                </c:pt>
                <c:pt idx="5103">
                  <c:v>510400000</c:v>
                </c:pt>
                <c:pt idx="5104">
                  <c:v>510500000</c:v>
                </c:pt>
                <c:pt idx="5105">
                  <c:v>510600000</c:v>
                </c:pt>
                <c:pt idx="5106">
                  <c:v>510700000</c:v>
                </c:pt>
                <c:pt idx="5107">
                  <c:v>510800000</c:v>
                </c:pt>
                <c:pt idx="5108">
                  <c:v>510900000</c:v>
                </c:pt>
                <c:pt idx="5109">
                  <c:v>511000000</c:v>
                </c:pt>
                <c:pt idx="5110">
                  <c:v>511100000</c:v>
                </c:pt>
                <c:pt idx="5111">
                  <c:v>511200000</c:v>
                </c:pt>
                <c:pt idx="5112">
                  <c:v>511300000</c:v>
                </c:pt>
                <c:pt idx="5113">
                  <c:v>511400000</c:v>
                </c:pt>
                <c:pt idx="5114">
                  <c:v>511500000</c:v>
                </c:pt>
                <c:pt idx="5115">
                  <c:v>511600000</c:v>
                </c:pt>
                <c:pt idx="5116">
                  <c:v>511700000</c:v>
                </c:pt>
                <c:pt idx="5117">
                  <c:v>511800000</c:v>
                </c:pt>
                <c:pt idx="5118">
                  <c:v>511900000</c:v>
                </c:pt>
                <c:pt idx="5119">
                  <c:v>512000000</c:v>
                </c:pt>
                <c:pt idx="5120">
                  <c:v>512100000</c:v>
                </c:pt>
                <c:pt idx="5121">
                  <c:v>512200000</c:v>
                </c:pt>
                <c:pt idx="5122">
                  <c:v>512300000</c:v>
                </c:pt>
                <c:pt idx="5123">
                  <c:v>512400000</c:v>
                </c:pt>
                <c:pt idx="5124">
                  <c:v>512500000</c:v>
                </c:pt>
                <c:pt idx="5125">
                  <c:v>512600000</c:v>
                </c:pt>
                <c:pt idx="5126">
                  <c:v>512700000</c:v>
                </c:pt>
                <c:pt idx="5127">
                  <c:v>512800000</c:v>
                </c:pt>
                <c:pt idx="5128">
                  <c:v>512900000</c:v>
                </c:pt>
                <c:pt idx="5129">
                  <c:v>513000000</c:v>
                </c:pt>
                <c:pt idx="5130">
                  <c:v>513100000</c:v>
                </c:pt>
                <c:pt idx="5131">
                  <c:v>513200000</c:v>
                </c:pt>
                <c:pt idx="5132">
                  <c:v>513300000</c:v>
                </c:pt>
                <c:pt idx="5133">
                  <c:v>513400000</c:v>
                </c:pt>
                <c:pt idx="5134">
                  <c:v>513500000</c:v>
                </c:pt>
                <c:pt idx="5135">
                  <c:v>513600000</c:v>
                </c:pt>
                <c:pt idx="5136">
                  <c:v>513700000</c:v>
                </c:pt>
                <c:pt idx="5137">
                  <c:v>513800000</c:v>
                </c:pt>
                <c:pt idx="5138">
                  <c:v>513900000</c:v>
                </c:pt>
                <c:pt idx="5139">
                  <c:v>514000000</c:v>
                </c:pt>
                <c:pt idx="5140">
                  <c:v>514100000</c:v>
                </c:pt>
                <c:pt idx="5141">
                  <c:v>514200000</c:v>
                </c:pt>
                <c:pt idx="5142">
                  <c:v>514300000</c:v>
                </c:pt>
                <c:pt idx="5143">
                  <c:v>514400000</c:v>
                </c:pt>
                <c:pt idx="5144">
                  <c:v>514500000</c:v>
                </c:pt>
                <c:pt idx="5145">
                  <c:v>514600000</c:v>
                </c:pt>
                <c:pt idx="5146">
                  <c:v>514700000</c:v>
                </c:pt>
                <c:pt idx="5147">
                  <c:v>514800000</c:v>
                </c:pt>
                <c:pt idx="5148">
                  <c:v>514900000</c:v>
                </c:pt>
                <c:pt idx="5149">
                  <c:v>515000000</c:v>
                </c:pt>
                <c:pt idx="5150">
                  <c:v>515100000</c:v>
                </c:pt>
                <c:pt idx="5151">
                  <c:v>515200000</c:v>
                </c:pt>
                <c:pt idx="5152">
                  <c:v>515300000</c:v>
                </c:pt>
                <c:pt idx="5153">
                  <c:v>515400000</c:v>
                </c:pt>
                <c:pt idx="5154">
                  <c:v>515500000</c:v>
                </c:pt>
                <c:pt idx="5155">
                  <c:v>515600000</c:v>
                </c:pt>
                <c:pt idx="5156">
                  <c:v>515700000</c:v>
                </c:pt>
                <c:pt idx="5157">
                  <c:v>515800000</c:v>
                </c:pt>
                <c:pt idx="5158">
                  <c:v>515900000</c:v>
                </c:pt>
                <c:pt idx="5159">
                  <c:v>516000000</c:v>
                </c:pt>
                <c:pt idx="5160">
                  <c:v>516100000</c:v>
                </c:pt>
                <c:pt idx="5161">
                  <c:v>516200000</c:v>
                </c:pt>
                <c:pt idx="5162">
                  <c:v>516300000</c:v>
                </c:pt>
                <c:pt idx="5163">
                  <c:v>516400000</c:v>
                </c:pt>
                <c:pt idx="5164">
                  <c:v>516500000</c:v>
                </c:pt>
                <c:pt idx="5165">
                  <c:v>516600000</c:v>
                </c:pt>
                <c:pt idx="5166">
                  <c:v>516700000</c:v>
                </c:pt>
                <c:pt idx="5167">
                  <c:v>516800000</c:v>
                </c:pt>
                <c:pt idx="5168">
                  <c:v>516900000</c:v>
                </c:pt>
                <c:pt idx="5169">
                  <c:v>517000000</c:v>
                </c:pt>
                <c:pt idx="5170">
                  <c:v>517100000</c:v>
                </c:pt>
                <c:pt idx="5171">
                  <c:v>517200000</c:v>
                </c:pt>
                <c:pt idx="5172">
                  <c:v>517300000</c:v>
                </c:pt>
                <c:pt idx="5173">
                  <c:v>517400000</c:v>
                </c:pt>
                <c:pt idx="5174">
                  <c:v>517500000</c:v>
                </c:pt>
                <c:pt idx="5175">
                  <c:v>517600000</c:v>
                </c:pt>
                <c:pt idx="5176">
                  <c:v>517700000</c:v>
                </c:pt>
                <c:pt idx="5177">
                  <c:v>517800000</c:v>
                </c:pt>
                <c:pt idx="5178">
                  <c:v>517900000</c:v>
                </c:pt>
                <c:pt idx="5179">
                  <c:v>518000000</c:v>
                </c:pt>
                <c:pt idx="5180">
                  <c:v>518100000</c:v>
                </c:pt>
                <c:pt idx="5181">
                  <c:v>518200000</c:v>
                </c:pt>
                <c:pt idx="5182">
                  <c:v>518300000</c:v>
                </c:pt>
                <c:pt idx="5183">
                  <c:v>518400000</c:v>
                </c:pt>
                <c:pt idx="5184">
                  <c:v>518500000</c:v>
                </c:pt>
                <c:pt idx="5185">
                  <c:v>518600000</c:v>
                </c:pt>
                <c:pt idx="5186">
                  <c:v>518700000</c:v>
                </c:pt>
                <c:pt idx="5187">
                  <c:v>518800000</c:v>
                </c:pt>
                <c:pt idx="5188">
                  <c:v>518900000</c:v>
                </c:pt>
                <c:pt idx="5189">
                  <c:v>519000000</c:v>
                </c:pt>
                <c:pt idx="5190">
                  <c:v>519100000</c:v>
                </c:pt>
                <c:pt idx="5191">
                  <c:v>519200000</c:v>
                </c:pt>
                <c:pt idx="5192">
                  <c:v>519300000</c:v>
                </c:pt>
                <c:pt idx="5193">
                  <c:v>519400000</c:v>
                </c:pt>
                <c:pt idx="5194">
                  <c:v>519500000</c:v>
                </c:pt>
                <c:pt idx="5195">
                  <c:v>519600000</c:v>
                </c:pt>
                <c:pt idx="5196">
                  <c:v>519700000</c:v>
                </c:pt>
                <c:pt idx="5197">
                  <c:v>519800000</c:v>
                </c:pt>
                <c:pt idx="5198">
                  <c:v>519900000</c:v>
                </c:pt>
                <c:pt idx="5199">
                  <c:v>520000000</c:v>
                </c:pt>
                <c:pt idx="5200">
                  <c:v>520100000</c:v>
                </c:pt>
                <c:pt idx="5201">
                  <c:v>520200000</c:v>
                </c:pt>
                <c:pt idx="5202">
                  <c:v>520300000</c:v>
                </c:pt>
                <c:pt idx="5203">
                  <c:v>520400000</c:v>
                </c:pt>
                <c:pt idx="5204">
                  <c:v>520500000</c:v>
                </c:pt>
                <c:pt idx="5205">
                  <c:v>520600000</c:v>
                </c:pt>
                <c:pt idx="5206">
                  <c:v>520700000</c:v>
                </c:pt>
                <c:pt idx="5207">
                  <c:v>520800000</c:v>
                </c:pt>
                <c:pt idx="5208">
                  <c:v>520900000</c:v>
                </c:pt>
                <c:pt idx="5209">
                  <c:v>521000000</c:v>
                </c:pt>
                <c:pt idx="5210">
                  <c:v>521100000</c:v>
                </c:pt>
                <c:pt idx="5211">
                  <c:v>521200000</c:v>
                </c:pt>
                <c:pt idx="5212">
                  <c:v>521300000</c:v>
                </c:pt>
                <c:pt idx="5213">
                  <c:v>521400000</c:v>
                </c:pt>
                <c:pt idx="5214">
                  <c:v>521500000</c:v>
                </c:pt>
                <c:pt idx="5215">
                  <c:v>521600000</c:v>
                </c:pt>
                <c:pt idx="5216">
                  <c:v>521700000</c:v>
                </c:pt>
                <c:pt idx="5217">
                  <c:v>521800000</c:v>
                </c:pt>
                <c:pt idx="5218">
                  <c:v>521900000</c:v>
                </c:pt>
                <c:pt idx="5219">
                  <c:v>522000000</c:v>
                </c:pt>
                <c:pt idx="5220">
                  <c:v>522100000</c:v>
                </c:pt>
                <c:pt idx="5221">
                  <c:v>522200000</c:v>
                </c:pt>
                <c:pt idx="5222">
                  <c:v>522300000</c:v>
                </c:pt>
                <c:pt idx="5223">
                  <c:v>522400000</c:v>
                </c:pt>
                <c:pt idx="5224">
                  <c:v>522500000</c:v>
                </c:pt>
                <c:pt idx="5225">
                  <c:v>522600000</c:v>
                </c:pt>
                <c:pt idx="5226">
                  <c:v>522700000</c:v>
                </c:pt>
                <c:pt idx="5227">
                  <c:v>522800000</c:v>
                </c:pt>
                <c:pt idx="5228">
                  <c:v>522900000</c:v>
                </c:pt>
                <c:pt idx="5229">
                  <c:v>523000000</c:v>
                </c:pt>
                <c:pt idx="5230">
                  <c:v>523100000</c:v>
                </c:pt>
                <c:pt idx="5231">
                  <c:v>523200000</c:v>
                </c:pt>
                <c:pt idx="5232">
                  <c:v>523300000</c:v>
                </c:pt>
                <c:pt idx="5233">
                  <c:v>523400000</c:v>
                </c:pt>
                <c:pt idx="5234">
                  <c:v>523500000</c:v>
                </c:pt>
                <c:pt idx="5235">
                  <c:v>523600000</c:v>
                </c:pt>
                <c:pt idx="5236">
                  <c:v>523700000</c:v>
                </c:pt>
                <c:pt idx="5237">
                  <c:v>523800000</c:v>
                </c:pt>
                <c:pt idx="5238">
                  <c:v>523900000</c:v>
                </c:pt>
                <c:pt idx="5239">
                  <c:v>524000000</c:v>
                </c:pt>
                <c:pt idx="5240">
                  <c:v>524100000</c:v>
                </c:pt>
                <c:pt idx="5241">
                  <c:v>524200000</c:v>
                </c:pt>
                <c:pt idx="5242">
                  <c:v>524300000</c:v>
                </c:pt>
                <c:pt idx="5243">
                  <c:v>524400000</c:v>
                </c:pt>
                <c:pt idx="5244">
                  <c:v>524500000</c:v>
                </c:pt>
                <c:pt idx="5245">
                  <c:v>524600000</c:v>
                </c:pt>
                <c:pt idx="5246">
                  <c:v>524700000</c:v>
                </c:pt>
                <c:pt idx="5247">
                  <c:v>524800000</c:v>
                </c:pt>
                <c:pt idx="5248">
                  <c:v>524900000</c:v>
                </c:pt>
                <c:pt idx="5249">
                  <c:v>525000000</c:v>
                </c:pt>
                <c:pt idx="5250">
                  <c:v>525100000</c:v>
                </c:pt>
                <c:pt idx="5251">
                  <c:v>525200000</c:v>
                </c:pt>
                <c:pt idx="5252">
                  <c:v>525300000</c:v>
                </c:pt>
                <c:pt idx="5253">
                  <c:v>525400000</c:v>
                </c:pt>
                <c:pt idx="5254">
                  <c:v>525500000</c:v>
                </c:pt>
                <c:pt idx="5255">
                  <c:v>525600000</c:v>
                </c:pt>
                <c:pt idx="5256">
                  <c:v>525700000</c:v>
                </c:pt>
                <c:pt idx="5257">
                  <c:v>525800000</c:v>
                </c:pt>
                <c:pt idx="5258">
                  <c:v>525900000</c:v>
                </c:pt>
                <c:pt idx="5259">
                  <c:v>526000000</c:v>
                </c:pt>
                <c:pt idx="5260">
                  <c:v>526100000</c:v>
                </c:pt>
                <c:pt idx="5261">
                  <c:v>526200000</c:v>
                </c:pt>
                <c:pt idx="5262">
                  <c:v>526300000</c:v>
                </c:pt>
                <c:pt idx="5263">
                  <c:v>526400000</c:v>
                </c:pt>
                <c:pt idx="5264">
                  <c:v>526500000</c:v>
                </c:pt>
                <c:pt idx="5265">
                  <c:v>526600000</c:v>
                </c:pt>
                <c:pt idx="5266">
                  <c:v>526700000</c:v>
                </c:pt>
                <c:pt idx="5267">
                  <c:v>526800000</c:v>
                </c:pt>
                <c:pt idx="5268">
                  <c:v>526900000</c:v>
                </c:pt>
                <c:pt idx="5269">
                  <c:v>527000000</c:v>
                </c:pt>
                <c:pt idx="5270">
                  <c:v>527100000</c:v>
                </c:pt>
                <c:pt idx="5271">
                  <c:v>527200000</c:v>
                </c:pt>
                <c:pt idx="5272">
                  <c:v>527300000</c:v>
                </c:pt>
                <c:pt idx="5273">
                  <c:v>527400000</c:v>
                </c:pt>
                <c:pt idx="5274">
                  <c:v>527500000</c:v>
                </c:pt>
                <c:pt idx="5275">
                  <c:v>527600000</c:v>
                </c:pt>
                <c:pt idx="5276">
                  <c:v>527700000</c:v>
                </c:pt>
                <c:pt idx="5277">
                  <c:v>527800000</c:v>
                </c:pt>
                <c:pt idx="5278">
                  <c:v>527900000</c:v>
                </c:pt>
                <c:pt idx="5279">
                  <c:v>528000000</c:v>
                </c:pt>
                <c:pt idx="5280">
                  <c:v>528100000</c:v>
                </c:pt>
                <c:pt idx="5281">
                  <c:v>528200000</c:v>
                </c:pt>
                <c:pt idx="5282">
                  <c:v>528300000</c:v>
                </c:pt>
                <c:pt idx="5283">
                  <c:v>528400000</c:v>
                </c:pt>
                <c:pt idx="5284">
                  <c:v>528500000</c:v>
                </c:pt>
                <c:pt idx="5285">
                  <c:v>528600000</c:v>
                </c:pt>
                <c:pt idx="5286">
                  <c:v>528700000</c:v>
                </c:pt>
                <c:pt idx="5287">
                  <c:v>528800000</c:v>
                </c:pt>
                <c:pt idx="5288">
                  <c:v>528900000</c:v>
                </c:pt>
                <c:pt idx="5289">
                  <c:v>529000000</c:v>
                </c:pt>
                <c:pt idx="5290">
                  <c:v>529100000</c:v>
                </c:pt>
                <c:pt idx="5291">
                  <c:v>529200000</c:v>
                </c:pt>
                <c:pt idx="5292">
                  <c:v>529300000</c:v>
                </c:pt>
                <c:pt idx="5293">
                  <c:v>529400000</c:v>
                </c:pt>
                <c:pt idx="5294">
                  <c:v>529500000</c:v>
                </c:pt>
              </c:numCache>
            </c:numRef>
          </c:xVal>
          <c:yVal>
            <c:numRef>
              <c:f>QL!$D$2:$D$10188</c:f>
              <c:numCache>
                <c:formatCode>General</c:formatCode>
                <c:ptCount val="10187"/>
                <c:pt idx="0">
                  <c:v>2032141.4215844623</c:v>
                </c:pt>
                <c:pt idx="1">
                  <c:v>1016070.7107922311</c:v>
                </c:pt>
                <c:pt idx="2">
                  <c:v>677380.47386148747</c:v>
                </c:pt>
                <c:pt idx="3">
                  <c:v>508035.35539611557</c:v>
                </c:pt>
                <c:pt idx="4">
                  <c:v>406428.28431689239</c:v>
                </c:pt>
                <c:pt idx="5">
                  <c:v>338690.23693074373</c:v>
                </c:pt>
                <c:pt idx="6">
                  <c:v>290305.91736920888</c:v>
                </c:pt>
                <c:pt idx="7">
                  <c:v>254017.67769805779</c:v>
                </c:pt>
                <c:pt idx="8">
                  <c:v>225793.4912871625</c:v>
                </c:pt>
                <c:pt idx="9">
                  <c:v>203214.14215844619</c:v>
                </c:pt>
                <c:pt idx="10">
                  <c:v>184740.12923495111</c:v>
                </c:pt>
                <c:pt idx="11">
                  <c:v>169345.11846537187</c:v>
                </c:pt>
                <c:pt idx="12">
                  <c:v>156318.57089111247</c:v>
                </c:pt>
                <c:pt idx="13">
                  <c:v>145152.95868460444</c:v>
                </c:pt>
                <c:pt idx="14">
                  <c:v>135476.09477229748</c:v>
                </c:pt>
                <c:pt idx="15">
                  <c:v>127008.83884902889</c:v>
                </c:pt>
                <c:pt idx="16">
                  <c:v>119537.73068143893</c:v>
                </c:pt>
                <c:pt idx="17">
                  <c:v>112896.74564358125</c:v>
                </c:pt>
                <c:pt idx="18">
                  <c:v>106954.81166234011</c:v>
                </c:pt>
                <c:pt idx="19">
                  <c:v>101607.0710792231</c:v>
                </c:pt>
                <c:pt idx="20">
                  <c:v>96768.639123069632</c:v>
                </c:pt>
                <c:pt idx="21">
                  <c:v>92370.064617475553</c:v>
                </c:pt>
                <c:pt idx="22">
                  <c:v>88353.974851498351</c:v>
                </c:pt>
                <c:pt idx="23">
                  <c:v>84672.559232685933</c:v>
                </c:pt>
                <c:pt idx="24">
                  <c:v>81285.656863378492</c:v>
                </c:pt>
                <c:pt idx="25">
                  <c:v>78159.285445556234</c:v>
                </c:pt>
                <c:pt idx="26">
                  <c:v>75264.497095720828</c:v>
                </c:pt>
                <c:pt idx="27">
                  <c:v>72576.47934230222</c:v>
                </c:pt>
                <c:pt idx="28">
                  <c:v>70073.842123602139</c:v>
                </c:pt>
                <c:pt idx="29">
                  <c:v>67738.047386148741</c:v>
                </c:pt>
                <c:pt idx="30">
                  <c:v>65552.949083369749</c:v>
                </c:pt>
                <c:pt idx="31">
                  <c:v>63504.419424514446</c:v>
                </c:pt>
                <c:pt idx="32">
                  <c:v>61580.043078317045</c:v>
                </c:pt>
                <c:pt idx="33">
                  <c:v>59768.865340719465</c:v>
                </c:pt>
                <c:pt idx="34">
                  <c:v>58061.183473841775</c:v>
                </c:pt>
                <c:pt idx="35">
                  <c:v>56448.372821790625</c:v>
                </c:pt>
                <c:pt idx="36">
                  <c:v>54922.741123904387</c:v>
                </c:pt>
                <c:pt idx="37">
                  <c:v>53477.405831170057</c:v>
                </c:pt>
                <c:pt idx="38">
                  <c:v>52106.190297037494</c:v>
                </c:pt>
                <c:pt idx="39">
                  <c:v>50803.535539611548</c:v>
                </c:pt>
                <c:pt idx="40">
                  <c:v>49564.424916694203</c:v>
                </c:pt>
                <c:pt idx="41">
                  <c:v>48384.319561534816</c:v>
                </c:pt>
                <c:pt idx="42">
                  <c:v>47259.102827545634</c:v>
                </c:pt>
                <c:pt idx="43">
                  <c:v>46185.032308737776</c:v>
                </c:pt>
                <c:pt idx="44">
                  <c:v>45158.698257432487</c:v>
                </c:pt>
                <c:pt idx="45">
                  <c:v>44176.987425749176</c:v>
                </c:pt>
                <c:pt idx="46">
                  <c:v>43237.051523073671</c:v>
                </c:pt>
                <c:pt idx="47">
                  <c:v>42336.279616342967</c:v>
                </c:pt>
                <c:pt idx="48">
                  <c:v>41472.273909886986</c:v>
                </c:pt>
                <c:pt idx="49">
                  <c:v>40642.828431689246</c:v>
                </c:pt>
                <c:pt idx="50">
                  <c:v>39845.91022714632</c:v>
                </c:pt>
                <c:pt idx="51">
                  <c:v>39079.642722778117</c:v>
                </c:pt>
                <c:pt idx="52">
                  <c:v>38342.290973291747</c:v>
                </c:pt>
                <c:pt idx="53">
                  <c:v>37632.248547860414</c:v>
                </c:pt>
                <c:pt idx="54">
                  <c:v>36948.025846990226</c:v>
                </c:pt>
                <c:pt idx="55">
                  <c:v>36288.23967115111</c:v>
                </c:pt>
                <c:pt idx="56">
                  <c:v>35651.603887446705</c:v>
                </c:pt>
                <c:pt idx="57">
                  <c:v>35036.921061801069</c:v>
                </c:pt>
                <c:pt idx="58">
                  <c:v>34443.074942109524</c:v>
                </c:pt>
                <c:pt idx="59">
                  <c:v>33869.02369307437</c:v>
                </c:pt>
                <c:pt idx="60">
                  <c:v>33313.793796466598</c:v>
                </c:pt>
                <c:pt idx="61">
                  <c:v>32776.474541684875</c:v>
                </c:pt>
                <c:pt idx="62">
                  <c:v>32256.213041023209</c:v>
                </c:pt>
                <c:pt idx="63">
                  <c:v>31752.209712257223</c:v>
                </c:pt>
                <c:pt idx="64">
                  <c:v>31263.714178222494</c:v>
                </c:pt>
                <c:pt idx="65">
                  <c:v>30790.021539158523</c:v>
                </c:pt>
                <c:pt idx="66">
                  <c:v>30330.468978872574</c:v>
                </c:pt>
                <c:pt idx="67">
                  <c:v>29884.432670359733</c:v>
                </c:pt>
                <c:pt idx="68">
                  <c:v>29451.324950499453</c:v>
                </c:pt>
                <c:pt idx="69">
                  <c:v>29030.591736920887</c:v>
                </c:pt>
                <c:pt idx="70">
                  <c:v>28621.710163161439</c:v>
                </c:pt>
                <c:pt idx="71">
                  <c:v>28224.186410895312</c:v>
                </c:pt>
                <c:pt idx="72">
                  <c:v>27837.553720335094</c:v>
                </c:pt>
                <c:pt idx="73">
                  <c:v>27461.370561952193</c:v>
                </c:pt>
                <c:pt idx="74">
                  <c:v>27095.218954459498</c:v>
                </c:pt>
                <c:pt idx="75">
                  <c:v>26738.702915585029</c:v>
                </c:pt>
                <c:pt idx="76">
                  <c:v>26391.447033564444</c:v>
                </c:pt>
                <c:pt idx="77">
                  <c:v>26053.095148518747</c:v>
                </c:pt>
                <c:pt idx="78">
                  <c:v>25723.309133980536</c:v>
                </c:pt>
                <c:pt idx="79">
                  <c:v>25401.767769805774</c:v>
                </c:pt>
                <c:pt idx="80">
                  <c:v>25088.165698573608</c:v>
                </c:pt>
                <c:pt idx="81">
                  <c:v>24782.212458347101</c:v>
                </c:pt>
                <c:pt idx="82">
                  <c:v>24483.631585354968</c:v>
                </c:pt>
                <c:pt idx="83">
                  <c:v>24192.159780767408</c:v>
                </c:pt>
                <c:pt idx="84">
                  <c:v>23907.54613628779</c:v>
                </c:pt>
                <c:pt idx="85">
                  <c:v>23629.551413772817</c:v>
                </c:pt>
                <c:pt idx="86">
                  <c:v>23357.94737453404</c:v>
                </c:pt>
                <c:pt idx="87">
                  <c:v>23092.516154368888</c:v>
                </c:pt>
                <c:pt idx="88">
                  <c:v>22833.049680724296</c:v>
                </c:pt>
                <c:pt idx="89">
                  <c:v>22579.349128716243</c:v>
                </c:pt>
                <c:pt idx="90">
                  <c:v>22331.224413016069</c:v>
                </c:pt>
                <c:pt idx="91">
                  <c:v>22088.493712874588</c:v>
                </c:pt>
                <c:pt idx="92">
                  <c:v>21850.983027789916</c:v>
                </c:pt>
                <c:pt idx="93">
                  <c:v>21618.525761536835</c:v>
                </c:pt>
                <c:pt idx="94">
                  <c:v>21390.962332468021</c:v>
                </c:pt>
                <c:pt idx="95">
                  <c:v>21168.139808171483</c:v>
                </c:pt>
                <c:pt idx="96">
                  <c:v>20949.911562726415</c:v>
                </c:pt>
                <c:pt idx="97">
                  <c:v>20736.136954943493</c:v>
                </c:pt>
                <c:pt idx="98">
                  <c:v>20526.681026105674</c:v>
                </c:pt>
                <c:pt idx="99">
                  <c:v>20321.414215844623</c:v>
                </c:pt>
                <c:pt idx="100">
                  <c:v>20120.212094895669</c:v>
                </c:pt>
                <c:pt idx="101">
                  <c:v>19922.95511357316</c:v>
                </c:pt>
                <c:pt idx="102">
                  <c:v>19729.528364897691</c:v>
                </c:pt>
                <c:pt idx="103">
                  <c:v>19539.821361389058</c:v>
                </c:pt>
                <c:pt idx="104">
                  <c:v>19353.727824613925</c:v>
                </c:pt>
                <c:pt idx="105">
                  <c:v>19171.145486645873</c:v>
                </c:pt>
                <c:pt idx="106">
                  <c:v>18991.975902658527</c:v>
                </c:pt>
                <c:pt idx="107">
                  <c:v>18816.124273930207</c:v>
                </c:pt>
                <c:pt idx="108">
                  <c:v>18643.499280591393</c:v>
                </c:pt>
                <c:pt idx="109">
                  <c:v>18474.012923495113</c:v>
                </c:pt>
                <c:pt idx="110">
                  <c:v>18307.580374634796</c:v>
                </c:pt>
                <c:pt idx="111">
                  <c:v>18144.119835575555</c:v>
                </c:pt>
                <c:pt idx="112">
                  <c:v>17983.552403402322</c:v>
                </c:pt>
                <c:pt idx="113">
                  <c:v>17825.801943723352</c:v>
                </c:pt>
                <c:pt idx="114">
                  <c:v>17670.794970299674</c:v>
                </c:pt>
                <c:pt idx="115">
                  <c:v>17518.460530900535</c:v>
                </c:pt>
                <c:pt idx="116">
                  <c:v>17368.730099012497</c:v>
                </c:pt>
                <c:pt idx="117">
                  <c:v>17221.537471054762</c:v>
                </c:pt>
                <c:pt idx="118">
                  <c:v>17076.818668776992</c:v>
                </c:pt>
                <c:pt idx="119">
                  <c:v>16934.511846537185</c:v>
                </c:pt>
                <c:pt idx="120">
                  <c:v>16794.557203177374</c:v>
                </c:pt>
                <c:pt idx="121">
                  <c:v>16656.896898233299</c:v>
                </c:pt>
                <c:pt idx="122">
                  <c:v>16521.474972231401</c:v>
                </c:pt>
                <c:pt idx="123">
                  <c:v>16388.237270842437</c:v>
                </c:pt>
                <c:pt idx="124">
                  <c:v>16257.1313726757</c:v>
                </c:pt>
                <c:pt idx="125">
                  <c:v>16128.106520511605</c:v>
                </c:pt>
                <c:pt idx="126">
                  <c:v>16001.113555783168</c:v>
                </c:pt>
                <c:pt idx="127">
                  <c:v>15876.104856128612</c:v>
                </c:pt>
                <c:pt idx="128">
                  <c:v>15753.034275848546</c:v>
                </c:pt>
                <c:pt idx="129">
                  <c:v>15631.857089111247</c:v>
                </c:pt>
                <c:pt idx="130">
                  <c:v>15512.529935759254</c:v>
                </c:pt>
                <c:pt idx="131">
                  <c:v>15395.010769579261</c:v>
                </c:pt>
                <c:pt idx="132">
                  <c:v>15279.258808905732</c:v>
                </c:pt>
                <c:pt idx="133">
                  <c:v>15165.234489436287</c:v>
                </c:pt>
                <c:pt idx="134">
                  <c:v>15052.899419144163</c:v>
                </c:pt>
                <c:pt idx="135">
                  <c:v>14942.216335179866</c:v>
                </c:pt>
                <c:pt idx="136">
                  <c:v>14833.14906266031</c:v>
                </c:pt>
                <c:pt idx="137">
                  <c:v>14725.662475249726</c:v>
                </c:pt>
                <c:pt idx="138">
                  <c:v>14619.722457442174</c:v>
                </c:pt>
                <c:pt idx="139">
                  <c:v>14515.295868460444</c:v>
                </c:pt>
                <c:pt idx="140">
                  <c:v>14412.350507691222</c:v>
                </c:pt>
                <c:pt idx="141">
                  <c:v>14310.855081580719</c:v>
                </c:pt>
                <c:pt idx="142">
                  <c:v>14210.779171919314</c:v>
                </c:pt>
                <c:pt idx="143">
                  <c:v>14112.093205447656</c:v>
                </c:pt>
                <c:pt idx="144">
                  <c:v>14014.768424720429</c:v>
                </c:pt>
                <c:pt idx="145">
                  <c:v>13918.776860167547</c:v>
                </c:pt>
                <c:pt idx="146">
                  <c:v>13824.091303295661</c:v>
                </c:pt>
                <c:pt idx="147">
                  <c:v>13730.685280976097</c:v>
                </c:pt>
                <c:pt idx="148">
                  <c:v>13638.533030768203</c:v>
                </c:pt>
                <c:pt idx="149">
                  <c:v>13547.609477229749</c:v>
                </c:pt>
                <c:pt idx="150">
                  <c:v>13457.890209168625</c:v>
                </c:pt>
                <c:pt idx="151">
                  <c:v>13369.351457792514</c:v>
                </c:pt>
                <c:pt idx="152">
                  <c:v>13281.970075715441</c:v>
                </c:pt>
                <c:pt idx="153">
                  <c:v>13195.723516782222</c:v>
                </c:pt>
                <c:pt idx="154">
                  <c:v>13110.58981667395</c:v>
                </c:pt>
                <c:pt idx="155">
                  <c:v>13026.547574259374</c:v>
                </c:pt>
                <c:pt idx="156">
                  <c:v>12943.575933658994</c:v>
                </c:pt>
                <c:pt idx="157">
                  <c:v>12861.654566990268</c:v>
                </c:pt>
                <c:pt idx="158">
                  <c:v>12780.763657763913</c:v>
                </c:pt>
                <c:pt idx="159">
                  <c:v>12700.883884902887</c:v>
                </c:pt>
                <c:pt idx="160">
                  <c:v>12621.996407356908</c:v>
                </c:pt>
                <c:pt idx="161">
                  <c:v>12544.082849286804</c:v>
                </c:pt>
                <c:pt idx="162">
                  <c:v>12467.125285794247</c:v>
                </c:pt>
                <c:pt idx="163">
                  <c:v>12391.106229173551</c:v>
                </c:pt>
                <c:pt idx="164">
                  <c:v>12316.008615663406</c:v>
                </c:pt>
                <c:pt idx="165">
                  <c:v>12241.815792677484</c:v>
                </c:pt>
                <c:pt idx="166">
                  <c:v>12168.511506493784</c:v>
                </c:pt>
                <c:pt idx="167">
                  <c:v>12096.079890383704</c:v>
                </c:pt>
                <c:pt idx="168">
                  <c:v>12024.505453162499</c:v>
                </c:pt>
                <c:pt idx="169">
                  <c:v>11953.773068143895</c:v>
                </c:pt>
                <c:pt idx="170">
                  <c:v>11883.867962482234</c:v>
                </c:pt>
                <c:pt idx="171">
                  <c:v>11814.775706886408</c:v>
                </c:pt>
                <c:pt idx="172">
                  <c:v>11746.482205690534</c:v>
                </c:pt>
                <c:pt idx="173">
                  <c:v>11678.97368726702</c:v>
                </c:pt>
                <c:pt idx="174">
                  <c:v>11612.236694768355</c:v>
                </c:pt>
                <c:pt idx="175">
                  <c:v>11546.258077184444</c:v>
                </c:pt>
                <c:pt idx="176">
                  <c:v>11481.024980703178</c:v>
                </c:pt>
                <c:pt idx="177">
                  <c:v>11416.524840362148</c:v>
                </c:pt>
                <c:pt idx="178">
                  <c:v>11352.745371980234</c:v>
                </c:pt>
                <c:pt idx="179">
                  <c:v>11289.674564358122</c:v>
                </c:pt>
                <c:pt idx="180">
                  <c:v>11227.300671737361</c:v>
                </c:pt>
                <c:pt idx="181">
                  <c:v>11165.612206508034</c:v>
                </c:pt>
                <c:pt idx="182">
                  <c:v>11104.597932155533</c:v>
                </c:pt>
                <c:pt idx="183">
                  <c:v>11044.246856437294</c:v>
                </c:pt>
                <c:pt idx="184">
                  <c:v>10984.548224780876</c:v>
                </c:pt>
                <c:pt idx="185">
                  <c:v>10925.491513894958</c:v>
                </c:pt>
                <c:pt idx="186">
                  <c:v>10867.066425585359</c:v>
                </c:pt>
                <c:pt idx="187">
                  <c:v>10809.262880768418</c:v>
                </c:pt>
                <c:pt idx="188">
                  <c:v>10752.071013674402</c:v>
                </c:pt>
                <c:pt idx="189">
                  <c:v>10695.481166234011</c:v>
                </c:pt>
                <c:pt idx="190">
                  <c:v>10639.483882641163</c:v>
                </c:pt>
                <c:pt idx="191">
                  <c:v>10584.069904085742</c:v>
                </c:pt>
                <c:pt idx="192">
                  <c:v>10529.230163650065</c:v>
                </c:pt>
                <c:pt idx="193">
                  <c:v>10474.955781363207</c:v>
                </c:pt>
                <c:pt idx="194">
                  <c:v>10421.238059407498</c:v>
                </c:pt>
                <c:pt idx="195">
                  <c:v>10368.068477471747</c:v>
                </c:pt>
                <c:pt idx="196">
                  <c:v>10315.438688246002</c:v>
                </c:pt>
                <c:pt idx="197">
                  <c:v>10263.340513052837</c:v>
                </c:pt>
                <c:pt idx="198">
                  <c:v>10211.765937610362</c:v>
                </c:pt>
                <c:pt idx="199">
                  <c:v>10160.707107922311</c:v>
                </c:pt>
                <c:pt idx="200">
                  <c:v>10110.156326290857</c:v>
                </c:pt>
                <c:pt idx="201">
                  <c:v>10060.106047447834</c:v>
                </c:pt>
                <c:pt idx="202">
                  <c:v>10010.548874800306</c:v>
                </c:pt>
                <c:pt idx="203">
                  <c:v>9961.47755678658</c:v>
                </c:pt>
                <c:pt idx="204">
                  <c:v>9912.8849833388394</c:v>
                </c:pt>
                <c:pt idx="205">
                  <c:v>9864.7641824488455</c:v>
                </c:pt>
                <c:pt idx="206">
                  <c:v>9817.1083168331515</c:v>
                </c:pt>
                <c:pt idx="207">
                  <c:v>9769.9106806945292</c:v>
                </c:pt>
                <c:pt idx="208">
                  <c:v>9723.1646965763739</c:v>
                </c:pt>
                <c:pt idx="209">
                  <c:v>9676.8639123069624</c:v>
                </c:pt>
                <c:pt idx="210">
                  <c:v>9631.0019980306279</c:v>
                </c:pt>
                <c:pt idx="211">
                  <c:v>9585.5727433229367</c:v>
                </c:pt>
                <c:pt idx="212">
                  <c:v>9540.5700543871462</c:v>
                </c:pt>
                <c:pt idx="213">
                  <c:v>9495.9879513292635</c:v>
                </c:pt>
                <c:pt idx="214">
                  <c:v>9451.8205655091278</c:v>
                </c:pt>
                <c:pt idx="215">
                  <c:v>9408.0621369651035</c:v>
                </c:pt>
                <c:pt idx="216">
                  <c:v>9364.7070119099644</c:v>
                </c:pt>
                <c:pt idx="217">
                  <c:v>9321.7496402956967</c:v>
                </c:pt>
                <c:pt idx="218">
                  <c:v>9279.1845734450326</c:v>
                </c:pt>
                <c:pt idx="219">
                  <c:v>9237.0064617475564</c:v>
                </c:pt>
                <c:pt idx="220">
                  <c:v>9195.2100524183825</c:v>
                </c:pt>
                <c:pt idx="221">
                  <c:v>9153.7901873173978</c:v>
                </c:pt>
                <c:pt idx="222">
                  <c:v>9112.7418008271852</c:v>
                </c:pt>
                <c:pt idx="223">
                  <c:v>9072.0599177877775</c:v>
                </c:pt>
                <c:pt idx="224">
                  <c:v>9031.7396514864995</c:v>
                </c:pt>
                <c:pt idx="225">
                  <c:v>8991.776201701161</c:v>
                </c:pt>
                <c:pt idx="226">
                  <c:v>8952.1648527949874</c:v>
                </c:pt>
                <c:pt idx="227">
                  <c:v>8912.9009718616762</c:v>
                </c:pt>
                <c:pt idx="228">
                  <c:v>8873.9800069190496</c:v>
                </c:pt>
                <c:pt idx="229">
                  <c:v>8835.3974851498369</c:v>
                </c:pt>
                <c:pt idx="230">
                  <c:v>8797.1490111881485</c:v>
                </c:pt>
                <c:pt idx="231">
                  <c:v>8759.2302654502673</c:v>
                </c:pt>
                <c:pt idx="232">
                  <c:v>8721.6370025084216</c:v>
                </c:pt>
                <c:pt idx="233">
                  <c:v>8684.3650495062484</c:v>
                </c:pt>
                <c:pt idx="234">
                  <c:v>8647.4103046147338</c:v>
                </c:pt>
                <c:pt idx="235">
                  <c:v>8610.7687355273811</c:v>
                </c:pt>
                <c:pt idx="236">
                  <c:v>8574.436377993512</c:v>
                </c:pt>
                <c:pt idx="237">
                  <c:v>8538.4093343884961</c:v>
                </c:pt>
                <c:pt idx="238">
                  <c:v>8502.683772319926</c:v>
                </c:pt>
                <c:pt idx="239">
                  <c:v>8467.2559232685926</c:v>
                </c:pt>
                <c:pt idx="240">
                  <c:v>8432.1220812633292</c:v>
                </c:pt>
                <c:pt idx="241">
                  <c:v>8397.2786015886868</c:v>
                </c:pt>
                <c:pt idx="242">
                  <c:v>8362.7218995245348</c:v>
                </c:pt>
                <c:pt idx="243">
                  <c:v>8328.4484491166495</c:v>
                </c:pt>
                <c:pt idx="244">
                  <c:v>8294.4547819773979</c:v>
                </c:pt>
                <c:pt idx="245">
                  <c:v>8260.7374861157004</c:v>
                </c:pt>
                <c:pt idx="246">
                  <c:v>8227.2932047953927</c:v>
                </c:pt>
                <c:pt idx="247">
                  <c:v>8194.1186354212186</c:v>
                </c:pt>
                <c:pt idx="248">
                  <c:v>8161.2105284516556</c:v>
                </c:pt>
                <c:pt idx="249">
                  <c:v>8128.5656863378499</c:v>
                </c:pt>
                <c:pt idx="250">
                  <c:v>8096.180962487897</c:v>
                </c:pt>
                <c:pt idx="251">
                  <c:v>8064.0532602558023</c:v>
                </c:pt>
                <c:pt idx="252">
                  <c:v>8032.1795319543962</c:v>
                </c:pt>
                <c:pt idx="253">
                  <c:v>8000.5567778915838</c:v>
                </c:pt>
                <c:pt idx="254">
                  <c:v>7969.1820454292647</c:v>
                </c:pt>
                <c:pt idx="255">
                  <c:v>7938.0524280643058</c:v>
                </c:pt>
                <c:pt idx="256">
                  <c:v>7907.1650645309819</c:v>
                </c:pt>
                <c:pt idx="257">
                  <c:v>7876.5171379242729</c:v>
                </c:pt>
                <c:pt idx="258">
                  <c:v>7846.1058748434843</c:v>
                </c:pt>
                <c:pt idx="259">
                  <c:v>7815.9285445556234</c:v>
                </c:pt>
                <c:pt idx="260">
                  <c:v>7785.9824581780158</c:v>
                </c:pt>
                <c:pt idx="261">
                  <c:v>7756.264967879627</c:v>
                </c:pt>
                <c:pt idx="262">
                  <c:v>7726.773466100617</c:v>
                </c:pt>
                <c:pt idx="263">
                  <c:v>7697.5053847896306</c:v>
                </c:pt>
                <c:pt idx="264">
                  <c:v>7668.4581946583467</c:v>
                </c:pt>
                <c:pt idx="265">
                  <c:v>7639.6294044528659</c:v>
                </c:pt>
                <c:pt idx="266">
                  <c:v>7611.0165602414318</c:v>
                </c:pt>
                <c:pt idx="267">
                  <c:v>7582.6172447181434</c:v>
                </c:pt>
                <c:pt idx="268">
                  <c:v>7554.4290765221649</c:v>
                </c:pt>
                <c:pt idx="269">
                  <c:v>7526.4497095720817</c:v>
                </c:pt>
                <c:pt idx="270">
                  <c:v>7498.6768324149898</c:v>
                </c:pt>
                <c:pt idx="271">
                  <c:v>7471.1081675899331</c:v>
                </c:pt>
                <c:pt idx="272">
                  <c:v>7443.7414710053563</c:v>
                </c:pt>
                <c:pt idx="273">
                  <c:v>7416.574531330155</c:v>
                </c:pt>
                <c:pt idx="274">
                  <c:v>7389.6051693980444</c:v>
                </c:pt>
                <c:pt idx="275">
                  <c:v>7362.8312376248632</c:v>
                </c:pt>
                <c:pt idx="276">
                  <c:v>7336.2506194384923</c:v>
                </c:pt>
                <c:pt idx="277">
                  <c:v>7309.8612287210872</c:v>
                </c:pt>
                <c:pt idx="278">
                  <c:v>7283.6610092633045</c:v>
                </c:pt>
                <c:pt idx="279">
                  <c:v>7257.6479342302218</c:v>
                </c:pt>
                <c:pt idx="280">
                  <c:v>7231.8200056386559</c:v>
                </c:pt>
                <c:pt idx="281">
                  <c:v>7206.1752538456112</c:v>
                </c:pt>
                <c:pt idx="282">
                  <c:v>7180.7117370475698</c:v>
                </c:pt>
                <c:pt idx="283">
                  <c:v>7155.4275407903597</c:v>
                </c:pt>
                <c:pt idx="284">
                  <c:v>7130.3207774893399</c:v>
                </c:pt>
                <c:pt idx="285">
                  <c:v>7105.3895859596569</c:v>
                </c:pt>
                <c:pt idx="286">
                  <c:v>7080.6321309563145</c:v>
                </c:pt>
                <c:pt idx="287">
                  <c:v>7056.0466027238281</c:v>
                </c:pt>
                <c:pt idx="288">
                  <c:v>7031.6312165552326</c:v>
                </c:pt>
                <c:pt idx="289">
                  <c:v>7007.3842123602144</c:v>
                </c:pt>
                <c:pt idx="290">
                  <c:v>6983.3038542421382</c:v>
                </c:pt>
                <c:pt idx="291">
                  <c:v>6959.3884300837735</c:v>
                </c:pt>
                <c:pt idx="292">
                  <c:v>6935.63625114151</c:v>
                </c:pt>
                <c:pt idx="293">
                  <c:v>6912.0456516478307</c:v>
                </c:pt>
                <c:pt idx="294">
                  <c:v>6888.6149884219058</c:v>
                </c:pt>
                <c:pt idx="295">
                  <c:v>6865.3426404880483</c:v>
                </c:pt>
                <c:pt idx="296">
                  <c:v>6842.2270087018933</c:v>
                </c:pt>
                <c:pt idx="297">
                  <c:v>6819.2665153841017</c:v>
                </c:pt>
                <c:pt idx="298">
                  <c:v>6796.4596039614116</c:v>
                </c:pt>
                <c:pt idx="299">
                  <c:v>6773.8047386148746</c:v>
                </c:pt>
                <c:pt idx="300">
                  <c:v>6751.3004039350908</c:v>
                </c:pt>
                <c:pt idx="301">
                  <c:v>6728.9451045843125</c:v>
                </c:pt>
                <c:pt idx="302">
                  <c:v>6706.7373649652218</c:v>
                </c:pt>
                <c:pt idx="303">
                  <c:v>6684.6757288962572</c:v>
                </c:pt>
                <c:pt idx="304">
                  <c:v>6662.7587592933187</c:v>
                </c:pt>
                <c:pt idx="305">
                  <c:v>6640.9850378577203</c:v>
                </c:pt>
                <c:pt idx="306">
                  <c:v>6619.3531647702357</c:v>
                </c:pt>
                <c:pt idx="307">
                  <c:v>6597.8617583911109</c:v>
                </c:pt>
                <c:pt idx="308">
                  <c:v>6576.509454965897</c:v>
                </c:pt>
                <c:pt idx="309">
                  <c:v>6555.2949083369749</c:v>
                </c:pt>
                <c:pt idx="310">
                  <c:v>6534.2167896606506</c:v>
                </c:pt>
                <c:pt idx="311">
                  <c:v>6513.2737871296868</c:v>
                </c:pt>
                <c:pt idx="312">
                  <c:v>6492.4646057011569</c:v>
                </c:pt>
                <c:pt idx="313">
                  <c:v>6471.7879668294972</c:v>
                </c:pt>
                <c:pt idx="314">
                  <c:v>6451.2426082046422</c:v>
                </c:pt>
                <c:pt idx="315">
                  <c:v>6430.827283495134</c:v>
                </c:pt>
                <c:pt idx="316">
                  <c:v>6410.5407620960959</c:v>
                </c:pt>
                <c:pt idx="317">
                  <c:v>6390.3818288819566</c:v>
                </c:pt>
                <c:pt idx="318">
                  <c:v>6370.3492839638311</c:v>
                </c:pt>
                <c:pt idx="319">
                  <c:v>6350.4419424514435</c:v>
                </c:pt>
                <c:pt idx="320">
                  <c:v>6330.6586342195087</c:v>
                </c:pt>
                <c:pt idx="321">
                  <c:v>6310.998203678454</c:v>
                </c:pt>
                <c:pt idx="322">
                  <c:v>6291.4595095494187</c:v>
                </c:pt>
                <c:pt idx="323">
                  <c:v>6272.041424643402</c:v>
                </c:pt>
                <c:pt idx="324">
                  <c:v>6252.7428356444989</c:v>
                </c:pt>
                <c:pt idx="325">
                  <c:v>6233.5626428971236</c:v>
                </c:pt>
                <c:pt idx="326">
                  <c:v>6214.4997601971318</c:v>
                </c:pt>
                <c:pt idx="327">
                  <c:v>6195.5531145867753</c:v>
                </c:pt>
                <c:pt idx="328">
                  <c:v>6176.7216461533808</c:v>
                </c:pt>
                <c:pt idx="329">
                  <c:v>6158.004307831703</c:v>
                </c:pt>
                <c:pt idx="330">
                  <c:v>6139.4000652098557</c:v>
                </c:pt>
                <c:pt idx="331">
                  <c:v>6120.9078963387419</c:v>
                </c:pt>
                <c:pt idx="332">
                  <c:v>6102.5267915449313</c:v>
                </c:pt>
                <c:pt idx="333">
                  <c:v>6084.2557532468918</c:v>
                </c:pt>
                <c:pt idx="334">
                  <c:v>6066.0937957745136</c:v>
                </c:pt>
                <c:pt idx="335">
                  <c:v>6048.039945191852</c:v>
                </c:pt>
                <c:pt idx="336">
                  <c:v>6030.0932391230335</c:v>
                </c:pt>
                <c:pt idx="337">
                  <c:v>6012.2527265812496</c:v>
                </c:pt>
                <c:pt idx="338">
                  <c:v>5994.5174678007734</c:v>
                </c:pt>
                <c:pt idx="339">
                  <c:v>5976.8865340719476</c:v>
                </c:pt>
                <c:pt idx="340">
                  <c:v>5959.3590075790689</c:v>
                </c:pt>
                <c:pt idx="341">
                  <c:v>5941.9339812411172</c:v>
                </c:pt>
                <c:pt idx="342">
                  <c:v>5924.6105585552841</c:v>
                </c:pt>
                <c:pt idx="343">
                  <c:v>5907.3878534432042</c:v>
                </c:pt>
                <c:pt idx="344">
                  <c:v>5890.2649900998904</c:v>
                </c:pt>
                <c:pt idx="345">
                  <c:v>5873.2411028452671</c:v>
                </c:pt>
                <c:pt idx="346">
                  <c:v>5856.3153359782764</c:v>
                </c:pt>
                <c:pt idx="347">
                  <c:v>5839.48684363351</c:v>
                </c:pt>
                <c:pt idx="348">
                  <c:v>5822.754789640293</c:v>
                </c:pt>
                <c:pt idx="349">
                  <c:v>5806.1183473841775</c:v>
                </c:pt>
                <c:pt idx="350">
                  <c:v>5789.5766996708335</c:v>
                </c:pt>
                <c:pt idx="351">
                  <c:v>5773.1290385922221</c:v>
                </c:pt>
                <c:pt idx="352">
                  <c:v>5756.7745653950778</c:v>
                </c:pt>
                <c:pt idx="353">
                  <c:v>5740.5124903515889</c:v>
                </c:pt>
                <c:pt idx="354">
                  <c:v>5724.3420326322876</c:v>
                </c:pt>
                <c:pt idx="355">
                  <c:v>5708.262420181074</c:v>
                </c:pt>
                <c:pt idx="356">
                  <c:v>5692.272889592331</c:v>
                </c:pt>
                <c:pt idx="357">
                  <c:v>5676.3726859901171</c:v>
                </c:pt>
                <c:pt idx="358">
                  <c:v>5660.5610629093662</c:v>
                </c:pt>
                <c:pt idx="359">
                  <c:v>5644.8372821790608</c:v>
                </c:pt>
                <c:pt idx="360">
                  <c:v>5629.2006138073739</c:v>
                </c:pt>
                <c:pt idx="361">
                  <c:v>5613.6503358686805</c:v>
                </c:pt>
                <c:pt idx="362">
                  <c:v>5598.1857343924576</c:v>
                </c:pt>
                <c:pt idx="363">
                  <c:v>5582.8061032540172</c:v>
                </c:pt>
                <c:pt idx="364">
                  <c:v>5567.5107440670199</c:v>
                </c:pt>
                <c:pt idx="365">
                  <c:v>5552.2989660777666</c:v>
                </c:pt>
                <c:pt idx="366">
                  <c:v>5537.1700860612054</c:v>
                </c:pt>
                <c:pt idx="367">
                  <c:v>5522.1234282186469</c:v>
                </c:pt>
                <c:pt idx="368">
                  <c:v>5507.1583240771333</c:v>
                </c:pt>
                <c:pt idx="369">
                  <c:v>5492.2741123904379</c:v>
                </c:pt>
                <c:pt idx="370">
                  <c:v>5477.4701390416776</c:v>
                </c:pt>
                <c:pt idx="371">
                  <c:v>5462.7457569474791</c:v>
                </c:pt>
                <c:pt idx="372">
                  <c:v>5448.1003259637055</c:v>
                </c:pt>
                <c:pt idx="373">
                  <c:v>5433.5332127926795</c:v>
                </c:pt>
                <c:pt idx="374">
                  <c:v>5419.0437908918993</c:v>
                </c:pt>
                <c:pt idx="375">
                  <c:v>5404.6314403842089</c:v>
                </c:pt>
                <c:pt idx="376">
                  <c:v>5390.2955479693956</c:v>
                </c:pt>
                <c:pt idx="377">
                  <c:v>5376.035506837201</c:v>
                </c:pt>
                <c:pt idx="378">
                  <c:v>5361.8507165816945</c:v>
                </c:pt>
                <c:pt idx="379">
                  <c:v>5347.7405831170054</c:v>
                </c:pt>
                <c:pt idx="380">
                  <c:v>5333.7045185943898</c:v>
                </c:pt>
                <c:pt idx="381">
                  <c:v>5319.7419413205816</c:v>
                </c:pt>
                <c:pt idx="382">
                  <c:v>5305.8522756774464</c:v>
                </c:pt>
                <c:pt idx="383">
                  <c:v>5292.0349520428708</c:v>
                </c:pt>
                <c:pt idx="384">
                  <c:v>5278.2894067128891</c:v>
                </c:pt>
                <c:pt idx="385">
                  <c:v>5264.6150818250326</c:v>
                </c:pt>
                <c:pt idx="386">
                  <c:v>5251.0114252828471</c:v>
                </c:pt>
                <c:pt idx="387">
                  <c:v>5237.4778906816036</c:v>
                </c:pt>
                <c:pt idx="388">
                  <c:v>5224.0139372351214</c:v>
                </c:pt>
                <c:pt idx="389">
                  <c:v>5210.6190297037492</c:v>
                </c:pt>
                <c:pt idx="390">
                  <c:v>5197.2926383234335</c:v>
                </c:pt>
                <c:pt idx="391">
                  <c:v>5184.0342387358733</c:v>
                </c:pt>
                <c:pt idx="392">
                  <c:v>5170.8433119197507</c:v>
                </c:pt>
                <c:pt idx="393">
                  <c:v>5157.7193441230011</c:v>
                </c:pt>
                <c:pt idx="394">
                  <c:v>5144.6618267961067</c:v>
                </c:pt>
                <c:pt idx="395">
                  <c:v>5131.6702565264186</c:v>
                </c:pt>
                <c:pt idx="396">
                  <c:v>5118.7441349734563</c:v>
                </c:pt>
                <c:pt idx="397">
                  <c:v>5105.882968805181</c:v>
                </c:pt>
                <c:pt idx="398">
                  <c:v>5093.0862696352442</c:v>
                </c:pt>
                <c:pt idx="399">
                  <c:v>5080.3535539611557</c:v>
                </c:pt>
                <c:pt idx="400">
                  <c:v>5067.6843431033967</c:v>
                </c:pt>
                <c:pt idx="401">
                  <c:v>5055.0781631454283</c:v>
                </c:pt>
                <c:pt idx="402">
                  <c:v>5042.5345448745957</c:v>
                </c:pt>
                <c:pt idx="403">
                  <c:v>5030.0530237239172</c:v>
                </c:pt>
                <c:pt idx="404">
                  <c:v>5017.6331397147214</c:v>
                </c:pt>
                <c:pt idx="405">
                  <c:v>5005.2744374001531</c:v>
                </c:pt>
                <c:pt idx="406">
                  <c:v>4992.97646580949</c:v>
                </c:pt>
                <c:pt idx="407">
                  <c:v>4980.73877839329</c:v>
                </c:pt>
                <c:pt idx="408">
                  <c:v>4968.5609329693443</c:v>
                </c:pt>
                <c:pt idx="409">
                  <c:v>4956.4424916694197</c:v>
                </c:pt>
                <c:pt idx="410">
                  <c:v>4944.3830208867694</c:v>
                </c:pt>
                <c:pt idx="411">
                  <c:v>4932.3820912244228</c:v>
                </c:pt>
                <c:pt idx="412">
                  <c:v>4920.4392774442185</c:v>
                </c:pt>
                <c:pt idx="413">
                  <c:v>4908.5541584165758</c:v>
                </c:pt>
                <c:pt idx="414">
                  <c:v>4896.726317070993</c:v>
                </c:pt>
                <c:pt idx="415">
                  <c:v>4884.9553403472646</c:v>
                </c:pt>
                <c:pt idx="416">
                  <c:v>4873.2408191473914</c:v>
                </c:pt>
                <c:pt idx="417">
                  <c:v>4861.5823482881869</c:v>
                </c:pt>
                <c:pt idx="418">
                  <c:v>4849.9795264545646</c:v>
                </c:pt>
                <c:pt idx="419">
                  <c:v>4838.4319561534812</c:v>
                </c:pt>
                <c:pt idx="420">
                  <c:v>4826.9392436685557</c:v>
                </c:pt>
                <c:pt idx="421">
                  <c:v>4815.5009990153139</c:v>
                </c:pt>
                <c:pt idx="422">
                  <c:v>4804.1168358970726</c:v>
                </c:pt>
                <c:pt idx="423">
                  <c:v>4792.7863716614684</c:v>
                </c:pt>
                <c:pt idx="424">
                  <c:v>4781.5092272575585</c:v>
                </c:pt>
                <c:pt idx="425">
                  <c:v>4770.2850271935731</c:v>
                </c:pt>
                <c:pt idx="426">
                  <c:v>4759.1133994952279</c:v>
                </c:pt>
                <c:pt idx="427">
                  <c:v>4747.9939756646318</c:v>
                </c:pt>
                <c:pt idx="428">
                  <c:v>4736.9263906397728</c:v>
                </c:pt>
                <c:pt idx="429">
                  <c:v>4725.9102827545639</c:v>
                </c:pt>
                <c:pt idx="430">
                  <c:v>4714.9452936994485</c:v>
                </c:pt>
                <c:pt idx="431">
                  <c:v>4704.0310684825517</c:v>
                </c:pt>
                <c:pt idx="432">
                  <c:v>4693.1672553913677</c:v>
                </c:pt>
                <c:pt idx="433">
                  <c:v>4682.3535059549822</c:v>
                </c:pt>
                <c:pt idx="434">
                  <c:v>4671.5894749068102</c:v>
                </c:pt>
                <c:pt idx="435">
                  <c:v>4660.8748201478484</c:v>
                </c:pt>
                <c:pt idx="436">
                  <c:v>4650.20920271044</c:v>
                </c:pt>
                <c:pt idx="437">
                  <c:v>4639.5922867225163</c:v>
                </c:pt>
                <c:pt idx="438">
                  <c:v>4629.023739372351</c:v>
                </c:pt>
                <c:pt idx="439">
                  <c:v>4618.5032308737782</c:v>
                </c:pt>
                <c:pt idx="440">
                  <c:v>4608.0304344318874</c:v>
                </c:pt>
                <c:pt idx="441">
                  <c:v>4597.6050262091912</c:v>
                </c:pt>
                <c:pt idx="442">
                  <c:v>4587.2266852922403</c:v>
                </c:pt>
                <c:pt idx="443">
                  <c:v>4576.8950936586989</c:v>
                </c:pt>
                <c:pt idx="444">
                  <c:v>4566.6099361448596</c:v>
                </c:pt>
                <c:pt idx="445">
                  <c:v>4556.3709004135926</c:v>
                </c:pt>
                <c:pt idx="446">
                  <c:v>4546.1776769227345</c:v>
                </c:pt>
                <c:pt idx="447">
                  <c:v>4536.0299588938888</c:v>
                </c:pt>
                <c:pt idx="448">
                  <c:v>4525.9274422816525</c:v>
                </c:pt>
                <c:pt idx="449">
                  <c:v>4515.8698257432497</c:v>
                </c:pt>
                <c:pt idx="450">
                  <c:v>4505.856810608564</c:v>
                </c:pt>
                <c:pt idx="451">
                  <c:v>4495.8881008505805</c:v>
                </c:pt>
                <c:pt idx="452">
                  <c:v>4485.9634030562083</c:v>
                </c:pt>
                <c:pt idx="453">
                  <c:v>4476.0824263974937</c:v>
                </c:pt>
                <c:pt idx="454">
                  <c:v>4466.2448826032141</c:v>
                </c:pt>
                <c:pt idx="455">
                  <c:v>4456.4504859308381</c:v>
                </c:pt>
                <c:pt idx="456">
                  <c:v>4446.6989531388672</c:v>
                </c:pt>
                <c:pt idx="457">
                  <c:v>4436.9900034595248</c:v>
                </c:pt>
                <c:pt idx="458">
                  <c:v>4427.3233585718126</c:v>
                </c:pt>
                <c:pt idx="459">
                  <c:v>4417.6987425749185</c:v>
                </c:pt>
                <c:pt idx="460">
                  <c:v>4408.1158819619568</c:v>
                </c:pt>
                <c:pt idx="461">
                  <c:v>4398.5745055940743</c:v>
                </c:pt>
                <c:pt idx="462">
                  <c:v>4389.0743446748647</c:v>
                </c:pt>
                <c:pt idx="463">
                  <c:v>4379.6151327251337</c:v>
                </c:pt>
                <c:pt idx="464">
                  <c:v>4370.1966055579833</c:v>
                </c:pt>
                <c:pt idx="465">
                  <c:v>4360.8185012542108</c:v>
                </c:pt>
                <c:pt idx="466">
                  <c:v>4351.4805601380349</c:v>
                </c:pt>
                <c:pt idx="467">
                  <c:v>4342.1825247531242</c:v>
                </c:pt>
                <c:pt idx="468">
                  <c:v>4332.9241398389386</c:v>
                </c:pt>
                <c:pt idx="469">
                  <c:v>4323.7051523073669</c:v>
                </c:pt>
                <c:pt idx="470">
                  <c:v>4314.5253112196651</c:v>
                </c:pt>
                <c:pt idx="471">
                  <c:v>4305.3843677636905</c:v>
                </c:pt>
                <c:pt idx="472">
                  <c:v>4296.282075231421</c:v>
                </c:pt>
                <c:pt idx="473">
                  <c:v>4287.218188996756</c:v>
                </c:pt>
                <c:pt idx="474">
                  <c:v>4278.192466493605</c:v>
                </c:pt>
                <c:pt idx="475">
                  <c:v>4269.204667194248</c:v>
                </c:pt>
                <c:pt idx="476">
                  <c:v>4260.2545525879714</c:v>
                </c:pt>
                <c:pt idx="477">
                  <c:v>4251.341886159963</c:v>
                </c:pt>
                <c:pt idx="478">
                  <c:v>4242.466433370485</c:v>
                </c:pt>
                <c:pt idx="479">
                  <c:v>4233.6279616342963</c:v>
                </c:pt>
                <c:pt idx="480">
                  <c:v>4224.8262403003373</c:v>
                </c:pt>
                <c:pt idx="481">
                  <c:v>4216.0610406316646</c:v>
                </c:pt>
                <c:pt idx="482">
                  <c:v>4207.3321357856366</c:v>
                </c:pt>
                <c:pt idx="483">
                  <c:v>4198.6393007943434</c:v>
                </c:pt>
                <c:pt idx="484">
                  <c:v>4189.9823125452822</c:v>
                </c:pt>
                <c:pt idx="485">
                  <c:v>4181.3609497622674</c:v>
                </c:pt>
                <c:pt idx="486">
                  <c:v>4172.7749929865749</c:v>
                </c:pt>
                <c:pt idx="487">
                  <c:v>4164.2242245583247</c:v>
                </c:pt>
                <c:pt idx="488">
                  <c:v>4155.7084285980818</c:v>
                </c:pt>
                <c:pt idx="489">
                  <c:v>4147.227390988699</c:v>
                </c:pt>
                <c:pt idx="490">
                  <c:v>4138.7808993573572</c:v>
                </c:pt>
                <c:pt idx="491">
                  <c:v>4130.3687430578502</c:v>
                </c:pt>
                <c:pt idx="492">
                  <c:v>4121.9907131530672</c:v>
                </c:pt>
                <c:pt idx="493">
                  <c:v>4113.6466023976964</c:v>
                </c:pt>
                <c:pt idx="494">
                  <c:v>4105.336205221136</c:v>
                </c:pt>
                <c:pt idx="495">
                  <c:v>4097.0593177106093</c:v>
                </c:pt>
                <c:pt idx="496">
                  <c:v>4088.8157375944911</c:v>
                </c:pt>
                <c:pt idx="497">
                  <c:v>4080.6052642258278</c:v>
                </c:pt>
                <c:pt idx="498">
                  <c:v>4072.4276985660567</c:v>
                </c:pt>
                <c:pt idx="499">
                  <c:v>4064.282843168925</c:v>
                </c:pt>
                <c:pt idx="500">
                  <c:v>4056.1705021645953</c:v>
                </c:pt>
                <c:pt idx="501">
                  <c:v>4048.0904812439485</c:v>
                </c:pt>
                <c:pt idx="502">
                  <c:v>4040.0425876430663</c:v>
                </c:pt>
                <c:pt idx="503">
                  <c:v>4032.0266301279012</c:v>
                </c:pt>
                <c:pt idx="504">
                  <c:v>4024.0424189791333</c:v>
                </c:pt>
                <c:pt idx="505">
                  <c:v>4016.0897659771981</c:v>
                </c:pt>
                <c:pt idx="506">
                  <c:v>4008.1684843874996</c:v>
                </c:pt>
                <c:pt idx="507">
                  <c:v>4000.2783889457919</c:v>
                </c:pt>
                <c:pt idx="508">
                  <c:v>3992.4192958437366</c:v>
                </c:pt>
                <c:pt idx="509">
                  <c:v>3984.5910227146323</c:v>
                </c:pt>
                <c:pt idx="510">
                  <c:v>3976.7933886193</c:v>
                </c:pt>
                <c:pt idx="511">
                  <c:v>3969.0262140321529</c:v>
                </c:pt>
                <c:pt idx="512">
                  <c:v>3961.2893208274122</c:v>
                </c:pt>
                <c:pt idx="513">
                  <c:v>3953.582532265491</c:v>
                </c:pt>
                <c:pt idx="514">
                  <c:v>3945.9056729795388</c:v>
                </c:pt>
                <c:pt idx="515">
                  <c:v>3938.2585689621365</c:v>
                </c:pt>
                <c:pt idx="516">
                  <c:v>3930.6410475521511</c:v>
                </c:pt>
                <c:pt idx="517">
                  <c:v>3923.0529374217422</c:v>
                </c:pt>
                <c:pt idx="518">
                  <c:v>3915.4940685635111</c:v>
                </c:pt>
                <c:pt idx="519">
                  <c:v>3907.9642722778117</c:v>
                </c:pt>
                <c:pt idx="520">
                  <c:v>3900.4633811601952</c:v>
                </c:pt>
                <c:pt idx="521">
                  <c:v>3892.9912290890079</c:v>
                </c:pt>
                <c:pt idx="522">
                  <c:v>3885.5476512131213</c:v>
                </c:pt>
                <c:pt idx="523">
                  <c:v>3878.1324839398135</c:v>
                </c:pt>
                <c:pt idx="524">
                  <c:v>3870.745564922785</c:v>
                </c:pt>
                <c:pt idx="525">
                  <c:v>3863.3867330503085</c:v>
                </c:pt>
                <c:pt idx="526">
                  <c:v>3856.0558284335148</c:v>
                </c:pt>
                <c:pt idx="527">
                  <c:v>3848.7526923948153</c:v>
                </c:pt>
                <c:pt idx="528">
                  <c:v>3841.4771674564504</c:v>
                </c:pt>
                <c:pt idx="529">
                  <c:v>3834.2290973291733</c:v>
                </c:pt>
                <c:pt idx="530">
                  <c:v>3827.0083269010588</c:v>
                </c:pt>
                <c:pt idx="531">
                  <c:v>3819.8147022264329</c:v>
                </c:pt>
                <c:pt idx="532">
                  <c:v>3812.6480705149388</c:v>
                </c:pt>
                <c:pt idx="533">
                  <c:v>3805.5082801207159</c:v>
                </c:pt>
                <c:pt idx="534">
                  <c:v>3798.3951805317047</c:v>
                </c:pt>
                <c:pt idx="535">
                  <c:v>3791.3086223590717</c:v>
                </c:pt>
                <c:pt idx="536">
                  <c:v>3784.2484573267452</c:v>
                </c:pt>
                <c:pt idx="537">
                  <c:v>3777.2145382610825</c:v>
                </c:pt>
                <c:pt idx="538">
                  <c:v>3770.2067190806351</c:v>
                </c:pt>
                <c:pt idx="539">
                  <c:v>3763.2248547860409</c:v>
                </c:pt>
                <c:pt idx="540">
                  <c:v>3756.2688014500227</c:v>
                </c:pt>
                <c:pt idx="541">
                  <c:v>3749.3384162074949</c:v>
                </c:pt>
                <c:pt idx="542">
                  <c:v>3742.4335572457871</c:v>
                </c:pt>
                <c:pt idx="543">
                  <c:v>3735.5540837949666</c:v>
                </c:pt>
                <c:pt idx="544">
                  <c:v>3728.6998561182791</c:v>
                </c:pt>
                <c:pt idx="545">
                  <c:v>3721.8707355026781</c:v>
                </c:pt>
                <c:pt idx="546">
                  <c:v>3715.0665842494741</c:v>
                </c:pt>
                <c:pt idx="547">
                  <c:v>3708.2872656650775</c:v>
                </c:pt>
                <c:pt idx="548">
                  <c:v>3701.5326440518438</c:v>
                </c:pt>
                <c:pt idx="549">
                  <c:v>3694.8025846990222</c:v>
                </c:pt>
                <c:pt idx="550">
                  <c:v>3688.0969538737972</c:v>
                </c:pt>
                <c:pt idx="551">
                  <c:v>3681.4156188124316</c:v>
                </c:pt>
                <c:pt idx="552">
                  <c:v>3674.7584477115051</c:v>
                </c:pt>
                <c:pt idx="553">
                  <c:v>3668.1253097192462</c:v>
                </c:pt>
                <c:pt idx="554">
                  <c:v>3661.5160749269589</c:v>
                </c:pt>
                <c:pt idx="555">
                  <c:v>3654.9306143605436</c:v>
                </c:pt>
                <c:pt idx="556">
                  <c:v>3648.3687999721046</c:v>
                </c:pt>
                <c:pt idx="557">
                  <c:v>3641.8305046316523</c:v>
                </c:pt>
                <c:pt idx="558">
                  <c:v>3635.3156021188952</c:v>
                </c:pt>
                <c:pt idx="559">
                  <c:v>3628.8239671151109</c:v>
                </c:pt>
                <c:pt idx="560">
                  <c:v>3622.3554751951192</c:v>
                </c:pt>
                <c:pt idx="561">
                  <c:v>3615.9100028193279</c:v>
                </c:pt>
                <c:pt idx="562">
                  <c:v>3609.4874273258652</c:v>
                </c:pt>
                <c:pt idx="563">
                  <c:v>3603.0876269228056</c:v>
                </c:pt>
                <c:pt idx="564">
                  <c:v>3596.7104806804641</c:v>
                </c:pt>
                <c:pt idx="565">
                  <c:v>3590.3558685237849</c:v>
                </c:pt>
                <c:pt idx="566">
                  <c:v>3584.0236712248011</c:v>
                </c:pt>
                <c:pt idx="567">
                  <c:v>3577.7137703951798</c:v>
                </c:pt>
                <c:pt idx="568">
                  <c:v>3571.4260484788442</c:v>
                </c:pt>
                <c:pt idx="569">
                  <c:v>3565.1603887446699</c:v>
                </c:pt>
                <c:pt idx="570">
                  <c:v>3558.9166752792685</c:v>
                </c:pt>
                <c:pt idx="571">
                  <c:v>3552.6947929798284</c:v>
                </c:pt>
                <c:pt idx="572">
                  <c:v>3546.4946275470543</c:v>
                </c:pt>
                <c:pt idx="573">
                  <c:v>3540.3160654781573</c:v>
                </c:pt>
                <c:pt idx="574">
                  <c:v>3534.1589940599342</c:v>
                </c:pt>
                <c:pt idx="575">
                  <c:v>3528.023301361914</c:v>
                </c:pt>
                <c:pt idx="576">
                  <c:v>3521.9088762295705</c:v>
                </c:pt>
                <c:pt idx="577">
                  <c:v>3515.8156082776163</c:v>
                </c:pt>
                <c:pt idx="578">
                  <c:v>3509.7433878833535</c:v>
                </c:pt>
                <c:pt idx="579">
                  <c:v>3503.6921061801072</c:v>
                </c:pt>
                <c:pt idx="580">
                  <c:v>3497.6616550507097</c:v>
                </c:pt>
                <c:pt idx="581">
                  <c:v>3491.6519271210691</c:v>
                </c:pt>
                <c:pt idx="582">
                  <c:v>3485.6628157537943</c:v>
                </c:pt>
                <c:pt idx="583">
                  <c:v>3479.6942150418868</c:v>
                </c:pt>
                <c:pt idx="584">
                  <c:v>3473.7460198024996</c:v>
                </c:pt>
                <c:pt idx="585">
                  <c:v>3467.818125570755</c:v>
                </c:pt>
                <c:pt idx="586">
                  <c:v>3461.9104285936323</c:v>
                </c:pt>
                <c:pt idx="587">
                  <c:v>3456.0228258239154</c:v>
                </c:pt>
                <c:pt idx="588">
                  <c:v>3450.1552149141976</c:v>
                </c:pt>
                <c:pt idx="589">
                  <c:v>3444.3074942109529</c:v>
                </c:pt>
                <c:pt idx="590">
                  <c:v>3438.4795627486674</c:v>
                </c:pt>
                <c:pt idx="591">
                  <c:v>3432.6713202440242</c:v>
                </c:pt>
                <c:pt idx="592">
                  <c:v>3426.8826670901549</c:v>
                </c:pt>
                <c:pt idx="593">
                  <c:v>3421.1135043509466</c:v>
                </c:pt>
                <c:pt idx="594">
                  <c:v>3415.3637337553987</c:v>
                </c:pt>
                <c:pt idx="595">
                  <c:v>3409.6332576920508</c:v>
                </c:pt>
                <c:pt idx="596">
                  <c:v>3403.9219792034546</c:v>
                </c:pt>
                <c:pt idx="597">
                  <c:v>3398.2298019807058</c:v>
                </c:pt>
                <c:pt idx="598">
                  <c:v>3392.556630358034</c:v>
                </c:pt>
                <c:pt idx="599">
                  <c:v>3386.9023693074373</c:v>
                </c:pt>
                <c:pt idx="600">
                  <c:v>3381.2669244333815</c:v>
                </c:pt>
                <c:pt idx="601">
                  <c:v>3375.6502019675454</c:v>
                </c:pt>
                <c:pt idx="602">
                  <c:v>3370.0521087636189</c:v>
                </c:pt>
                <c:pt idx="603">
                  <c:v>3364.4725522921563</c:v>
                </c:pt>
                <c:pt idx="604">
                  <c:v>3358.9114406354747</c:v>
                </c:pt>
                <c:pt idx="605">
                  <c:v>3353.3686824826109</c:v>
                </c:pt>
                <c:pt idx="606">
                  <c:v>3347.8441871243199</c:v>
                </c:pt>
                <c:pt idx="607">
                  <c:v>3342.3378644481286</c:v>
                </c:pt>
                <c:pt idx="608">
                  <c:v>3336.8496249334357</c:v>
                </c:pt>
                <c:pt idx="609">
                  <c:v>3331.3793796466593</c:v>
                </c:pt>
                <c:pt idx="610">
                  <c:v>3325.9270402364355</c:v>
                </c:pt>
                <c:pt idx="611">
                  <c:v>3320.4925189288601</c:v>
                </c:pt>
                <c:pt idx="612">
                  <c:v>3315.0757285227769</c:v>
                </c:pt>
                <c:pt idx="613">
                  <c:v>3309.6765823851179</c:v>
                </c:pt>
                <c:pt idx="614">
                  <c:v>3304.2949944462803</c:v>
                </c:pt>
                <c:pt idx="615">
                  <c:v>3298.9308791955555</c:v>
                </c:pt>
                <c:pt idx="616">
                  <c:v>3293.5841516766004</c:v>
                </c:pt>
                <c:pt idx="617">
                  <c:v>3288.2547274829485</c:v>
                </c:pt>
                <c:pt idx="618">
                  <c:v>3282.9425227535739</c:v>
                </c:pt>
                <c:pt idx="619">
                  <c:v>3277.6474541684875</c:v>
                </c:pt>
                <c:pt idx="620">
                  <c:v>3272.3694389443835</c:v>
                </c:pt>
                <c:pt idx="621">
                  <c:v>3267.1083948303253</c:v>
                </c:pt>
                <c:pt idx="622">
                  <c:v>3261.8642401034708</c:v>
                </c:pt>
                <c:pt idx="623">
                  <c:v>3256.6368935648434</c:v>
                </c:pt>
                <c:pt idx="624">
                  <c:v>3251.4262745351398</c:v>
                </c:pt>
                <c:pt idx="625">
                  <c:v>3246.2323028505784</c:v>
                </c:pt>
                <c:pt idx="626">
                  <c:v>3241.0548988587916</c:v>
                </c:pt>
                <c:pt idx="627">
                  <c:v>3235.8939834147486</c:v>
                </c:pt>
                <c:pt idx="628">
                  <c:v>3230.7494778767286</c:v>
                </c:pt>
                <c:pt idx="629">
                  <c:v>3225.6213041023211</c:v>
                </c:pt>
                <c:pt idx="630">
                  <c:v>3220.5093844444727</c:v>
                </c:pt>
                <c:pt idx="631">
                  <c:v>3215.413641747567</c:v>
                </c:pt>
                <c:pt idx="632">
                  <c:v>3210.3339993435416</c:v>
                </c:pt>
                <c:pt idx="633">
                  <c:v>3205.270381048048</c:v>
                </c:pt>
                <c:pt idx="634">
                  <c:v>3200.2227111566335</c:v>
                </c:pt>
                <c:pt idx="635">
                  <c:v>3195.1909144409783</c:v>
                </c:pt>
                <c:pt idx="636">
                  <c:v>3190.174916145153</c:v>
                </c:pt>
                <c:pt idx="637">
                  <c:v>3185.1746419819156</c:v>
                </c:pt>
                <c:pt idx="638">
                  <c:v>3180.1900181290489</c:v>
                </c:pt>
                <c:pt idx="639">
                  <c:v>3175.2209712257218</c:v>
                </c:pt>
                <c:pt idx="640">
                  <c:v>3170.2674283688957</c:v>
                </c:pt>
                <c:pt idx="641">
                  <c:v>3165.3293171097544</c:v>
                </c:pt>
                <c:pt idx="642">
                  <c:v>3160.4065654501746</c:v>
                </c:pt>
                <c:pt idx="643">
                  <c:v>3155.499101839227</c:v>
                </c:pt>
                <c:pt idx="644">
                  <c:v>3150.606855169709</c:v>
                </c:pt>
                <c:pt idx="645">
                  <c:v>3145.7297547747094</c:v>
                </c:pt>
                <c:pt idx="646">
                  <c:v>3140.8677304242078</c:v>
                </c:pt>
                <c:pt idx="647">
                  <c:v>3136.020712321701</c:v>
                </c:pt>
                <c:pt idx="648">
                  <c:v>3131.1886311008666</c:v>
                </c:pt>
                <c:pt idx="649">
                  <c:v>3126.3714178222494</c:v>
                </c:pt>
                <c:pt idx="650">
                  <c:v>3121.569003969988</c:v>
                </c:pt>
                <c:pt idx="651">
                  <c:v>3116.7813214485618</c:v>
                </c:pt>
                <c:pt idx="652">
                  <c:v>3112.0083025795752</c:v>
                </c:pt>
                <c:pt idx="653">
                  <c:v>3107.2498800985659</c:v>
                </c:pt>
                <c:pt idx="654">
                  <c:v>3102.5059871518511</c:v>
                </c:pt>
                <c:pt idx="655">
                  <c:v>3097.7765572933877</c:v>
                </c:pt>
                <c:pt idx="656">
                  <c:v>3093.0615244816777</c:v>
                </c:pt>
                <c:pt idx="657">
                  <c:v>3088.3608230766904</c:v>
                </c:pt>
                <c:pt idx="658">
                  <c:v>3083.6743878368165</c:v>
                </c:pt>
                <c:pt idx="659">
                  <c:v>3079.0021539158515</c:v>
                </c:pt>
                <c:pt idx="660">
                  <c:v>3074.3440568600035</c:v>
                </c:pt>
                <c:pt idx="661">
                  <c:v>3069.7000326049279</c:v>
                </c:pt>
                <c:pt idx="662">
                  <c:v>3065.070017472794</c:v>
                </c:pt>
                <c:pt idx="663">
                  <c:v>3060.453948169371</c:v>
                </c:pt>
                <c:pt idx="664">
                  <c:v>3055.8517617811463</c:v>
                </c:pt>
                <c:pt idx="665">
                  <c:v>3051.2633957724656</c:v>
                </c:pt>
                <c:pt idx="666">
                  <c:v>3046.6887879827018</c:v>
                </c:pt>
                <c:pt idx="667">
                  <c:v>3042.1278766234459</c:v>
                </c:pt>
                <c:pt idx="668">
                  <c:v>3037.5806002757286</c:v>
                </c:pt>
                <c:pt idx="669">
                  <c:v>3033.0468978872568</c:v>
                </c:pt>
                <c:pt idx="670">
                  <c:v>3028.5267087696902</c:v>
                </c:pt>
                <c:pt idx="671">
                  <c:v>3024.019972595926</c:v>
                </c:pt>
                <c:pt idx="672">
                  <c:v>3019.5266293974178</c:v>
                </c:pt>
                <c:pt idx="673">
                  <c:v>3015.0466195615168</c:v>
                </c:pt>
                <c:pt idx="674">
                  <c:v>3010.5798838288324</c:v>
                </c:pt>
                <c:pt idx="675">
                  <c:v>3006.1263632906248</c:v>
                </c:pt>
                <c:pt idx="676">
                  <c:v>3001.6859993862072</c:v>
                </c:pt>
                <c:pt idx="677">
                  <c:v>2997.2587339003867</c:v>
                </c:pt>
                <c:pt idx="678">
                  <c:v>2992.8445089609168</c:v>
                </c:pt>
                <c:pt idx="679">
                  <c:v>2988.4432670359738</c:v>
                </c:pt>
                <c:pt idx="680">
                  <c:v>2984.0549509316625</c:v>
                </c:pt>
                <c:pt idx="681">
                  <c:v>2979.6795037895345</c:v>
                </c:pt>
                <c:pt idx="682">
                  <c:v>2975.3168690841317</c:v>
                </c:pt>
                <c:pt idx="683">
                  <c:v>2970.9669906205586</c:v>
                </c:pt>
                <c:pt idx="684">
                  <c:v>2966.6298125320614</c:v>
                </c:pt>
                <c:pt idx="685">
                  <c:v>2962.3052792776421</c:v>
                </c:pt>
                <c:pt idx="686">
                  <c:v>2957.9933356396828</c:v>
                </c:pt>
                <c:pt idx="687">
                  <c:v>2953.6939267216021</c:v>
                </c:pt>
                <c:pt idx="688">
                  <c:v>2949.4069979455189</c:v>
                </c:pt>
                <c:pt idx="689">
                  <c:v>2945.1324950499452</c:v>
                </c:pt>
                <c:pt idx="690">
                  <c:v>2940.8703640874996</c:v>
                </c:pt>
                <c:pt idx="691">
                  <c:v>2936.6205514226335</c:v>
                </c:pt>
                <c:pt idx="692">
                  <c:v>2932.3830037293824</c:v>
                </c:pt>
                <c:pt idx="693">
                  <c:v>2928.1576679891382</c:v>
                </c:pt>
                <c:pt idx="694">
                  <c:v>2923.9444914884352</c:v>
                </c:pt>
                <c:pt idx="695">
                  <c:v>2919.743421816755</c:v>
                </c:pt>
                <c:pt idx="696">
                  <c:v>2915.5544068643649</c:v>
                </c:pt>
                <c:pt idx="697">
                  <c:v>2911.3773948201465</c:v>
                </c:pt>
                <c:pt idx="698">
                  <c:v>2907.2123341694742</c:v>
                </c:pt>
                <c:pt idx="699">
                  <c:v>2903.0591736920887</c:v>
                </c:pt>
                <c:pt idx="700">
                  <c:v>2898.9178624600031</c:v>
                </c:pt>
                <c:pt idx="701">
                  <c:v>2894.7883498354167</c:v>
                </c:pt>
                <c:pt idx="702">
                  <c:v>2890.6705854686511</c:v>
                </c:pt>
                <c:pt idx="703">
                  <c:v>2886.564519296111</c:v>
                </c:pt>
                <c:pt idx="704">
                  <c:v>2882.4701015382443</c:v>
                </c:pt>
                <c:pt idx="705">
                  <c:v>2878.3872826975389</c:v>
                </c:pt>
                <c:pt idx="706">
                  <c:v>2874.3160135565236</c:v>
                </c:pt>
                <c:pt idx="707">
                  <c:v>2870.2562451757944</c:v>
                </c:pt>
                <c:pt idx="708">
                  <c:v>2866.2079288920486</c:v>
                </c:pt>
                <c:pt idx="709">
                  <c:v>2862.1710163161438</c:v>
                </c:pt>
                <c:pt idx="710">
                  <c:v>2858.1454593311701</c:v>
                </c:pt>
                <c:pt idx="711">
                  <c:v>2854.131210090537</c:v>
                </c:pt>
                <c:pt idx="712">
                  <c:v>2850.1282210160757</c:v>
                </c:pt>
                <c:pt idx="713">
                  <c:v>2846.1364447961655</c:v>
                </c:pt>
                <c:pt idx="714">
                  <c:v>2842.1558343838633</c:v>
                </c:pt>
                <c:pt idx="715">
                  <c:v>2838.1863429950586</c:v>
                </c:pt>
                <c:pt idx="716">
                  <c:v>2834.2279241066417</c:v>
                </c:pt>
                <c:pt idx="717">
                  <c:v>2830.2805314546831</c:v>
                </c:pt>
                <c:pt idx="718">
                  <c:v>2826.3441190326321</c:v>
                </c:pt>
                <c:pt idx="719">
                  <c:v>2822.4186410895304</c:v>
                </c:pt>
                <c:pt idx="720">
                  <c:v>2818.5040521282417</c:v>
                </c:pt>
                <c:pt idx="721">
                  <c:v>2814.6003069036869</c:v>
                </c:pt>
                <c:pt idx="722">
                  <c:v>2810.7073604211096</c:v>
                </c:pt>
                <c:pt idx="723">
                  <c:v>2806.8251679343402</c:v>
                </c:pt>
                <c:pt idx="724">
                  <c:v>2802.953684944086</c:v>
                </c:pt>
                <c:pt idx="725">
                  <c:v>2799.0928671962288</c:v>
                </c:pt>
                <c:pt idx="726">
                  <c:v>2795.2426706801407</c:v>
                </c:pt>
                <c:pt idx="727">
                  <c:v>2791.4030516270086</c:v>
                </c:pt>
                <c:pt idx="728">
                  <c:v>2787.5739665081778</c:v>
                </c:pt>
                <c:pt idx="729">
                  <c:v>2783.75537203351</c:v>
                </c:pt>
                <c:pt idx="730">
                  <c:v>2779.9472251497432</c:v>
                </c:pt>
                <c:pt idx="731">
                  <c:v>2776.1494830388833</c:v>
                </c:pt>
                <c:pt idx="732">
                  <c:v>2772.3621031165922</c:v>
                </c:pt>
                <c:pt idx="733">
                  <c:v>2768.5850430306027</c:v>
                </c:pt>
                <c:pt idx="734">
                  <c:v>2764.8182606591326</c:v>
                </c:pt>
                <c:pt idx="735">
                  <c:v>2761.0617141093235</c:v>
                </c:pt>
                <c:pt idx="736">
                  <c:v>2757.3153617156881</c:v>
                </c:pt>
                <c:pt idx="737">
                  <c:v>2753.5791620385667</c:v>
                </c:pt>
                <c:pt idx="738">
                  <c:v>2749.8530738626014</c:v>
                </c:pt>
                <c:pt idx="739">
                  <c:v>2746.137056195219</c:v>
                </c:pt>
                <c:pt idx="740">
                  <c:v>2742.4310682651312</c:v>
                </c:pt>
                <c:pt idx="741">
                  <c:v>2738.7350695208388</c:v>
                </c:pt>
                <c:pt idx="742">
                  <c:v>2735.0490196291548</c:v>
                </c:pt>
                <c:pt idx="743">
                  <c:v>2731.3728784737395</c:v>
                </c:pt>
                <c:pt idx="744">
                  <c:v>2727.7066061536407</c:v>
                </c:pt>
                <c:pt idx="745">
                  <c:v>2724.0501629818527</c:v>
                </c:pt>
                <c:pt idx="746">
                  <c:v>2720.403509483885</c:v>
                </c:pt>
                <c:pt idx="747">
                  <c:v>2716.7666063963397</c:v>
                </c:pt>
                <c:pt idx="748">
                  <c:v>2713.1394146655034</c:v>
                </c:pt>
                <c:pt idx="749">
                  <c:v>2709.5218954459497</c:v>
                </c:pt>
                <c:pt idx="750">
                  <c:v>2705.9140100991508</c:v>
                </c:pt>
                <c:pt idx="751">
                  <c:v>2702.3157201921044</c:v>
                </c:pt>
                <c:pt idx="752">
                  <c:v>2698.7269874959657</c:v>
                </c:pt>
                <c:pt idx="753">
                  <c:v>2695.1477739846978</c:v>
                </c:pt>
                <c:pt idx="754">
                  <c:v>2691.5780418337249</c:v>
                </c:pt>
                <c:pt idx="755">
                  <c:v>2688.0177534186005</c:v>
                </c:pt>
                <c:pt idx="756">
                  <c:v>2684.466871313688</c:v>
                </c:pt>
                <c:pt idx="757">
                  <c:v>2680.9253582908473</c:v>
                </c:pt>
                <c:pt idx="758">
                  <c:v>2677.3931773181321</c:v>
                </c:pt>
                <c:pt idx="759">
                  <c:v>2673.8702915585027</c:v>
                </c:pt>
                <c:pt idx="760">
                  <c:v>2670.3566643685444</c:v>
                </c:pt>
                <c:pt idx="761">
                  <c:v>2666.8522592971949</c:v>
                </c:pt>
                <c:pt idx="762">
                  <c:v>2663.3570400844851</c:v>
                </c:pt>
                <c:pt idx="763">
                  <c:v>2659.8709706602908</c:v>
                </c:pt>
                <c:pt idx="764">
                  <c:v>2656.3940151430879</c:v>
                </c:pt>
                <c:pt idx="765">
                  <c:v>2652.9261378387232</c:v>
                </c:pt>
                <c:pt idx="766">
                  <c:v>2649.4673032391947</c:v>
                </c:pt>
                <c:pt idx="767">
                  <c:v>2646.0174760214354</c:v>
                </c:pt>
                <c:pt idx="768">
                  <c:v>2642.5766210461147</c:v>
                </c:pt>
                <c:pt idx="769">
                  <c:v>2639.1447033564446</c:v>
                </c:pt>
                <c:pt idx="770">
                  <c:v>2635.7216881769941</c:v>
                </c:pt>
                <c:pt idx="771">
                  <c:v>2632.3075409125163</c:v>
                </c:pt>
                <c:pt idx="772">
                  <c:v>2628.9022271467816</c:v>
                </c:pt>
                <c:pt idx="773">
                  <c:v>2625.5057126414235</c:v>
                </c:pt>
                <c:pt idx="774">
                  <c:v>2622.1179633347901</c:v>
                </c:pt>
                <c:pt idx="775">
                  <c:v>2618.7389453408018</c:v>
                </c:pt>
                <c:pt idx="776">
                  <c:v>2615.3686249478278</c:v>
                </c:pt>
                <c:pt idx="777">
                  <c:v>2612.0069686175607</c:v>
                </c:pt>
                <c:pt idx="778">
                  <c:v>2608.6539429839054</c:v>
                </c:pt>
                <c:pt idx="779">
                  <c:v>2605.3095148518746</c:v>
                </c:pt>
                <c:pt idx="780">
                  <c:v>2601.9736511964948</c:v>
                </c:pt>
                <c:pt idx="781">
                  <c:v>2598.6463191617167</c:v>
                </c:pt>
                <c:pt idx="782">
                  <c:v>2595.3274860593383</c:v>
                </c:pt>
                <c:pt idx="783">
                  <c:v>2592.0171193679366</c:v>
                </c:pt>
                <c:pt idx="784">
                  <c:v>2588.7151867317984</c:v>
                </c:pt>
                <c:pt idx="785">
                  <c:v>2585.4216559598754</c:v>
                </c:pt>
                <c:pt idx="786">
                  <c:v>2582.1364950247298</c:v>
                </c:pt>
                <c:pt idx="787">
                  <c:v>2578.8596720615005</c:v>
                </c:pt>
                <c:pt idx="788">
                  <c:v>2575.591155366872</c:v>
                </c:pt>
                <c:pt idx="789">
                  <c:v>2572.3309133980533</c:v>
                </c:pt>
                <c:pt idx="790">
                  <c:v>2569.0789147717601</c:v>
                </c:pt>
                <c:pt idx="791">
                  <c:v>2565.8351282632093</c:v>
                </c:pt>
                <c:pt idx="792">
                  <c:v>2562.5995228051224</c:v>
                </c:pt>
                <c:pt idx="793">
                  <c:v>2559.3720674867282</c:v>
                </c:pt>
                <c:pt idx="794">
                  <c:v>2556.1527315527828</c:v>
                </c:pt>
                <c:pt idx="795">
                  <c:v>2552.9414844025905</c:v>
                </c:pt>
                <c:pt idx="796">
                  <c:v>2549.7382955890366</c:v>
                </c:pt>
                <c:pt idx="797">
                  <c:v>2546.5431348176221</c:v>
                </c:pt>
                <c:pt idx="798">
                  <c:v>2543.3559719455097</c:v>
                </c:pt>
                <c:pt idx="799">
                  <c:v>2540.1767769805779</c:v>
                </c:pt>
                <c:pt idx="800">
                  <c:v>2537.0055200804773</c:v>
                </c:pt>
                <c:pt idx="801">
                  <c:v>2533.8421715516984</c:v>
                </c:pt>
                <c:pt idx="802">
                  <c:v>2530.6867018486455</c:v>
                </c:pt>
                <c:pt idx="803">
                  <c:v>2527.5390815727142</c:v>
                </c:pt>
                <c:pt idx="804">
                  <c:v>2524.399281471382</c:v>
                </c:pt>
                <c:pt idx="805">
                  <c:v>2521.2672724372978</c:v>
                </c:pt>
                <c:pt idx="806">
                  <c:v>2518.1430255073883</c:v>
                </c:pt>
                <c:pt idx="807">
                  <c:v>2515.0265118619586</c:v>
                </c:pt>
                <c:pt idx="808">
                  <c:v>2511.9177028238096</c:v>
                </c:pt>
                <c:pt idx="809">
                  <c:v>2508.8165698573607</c:v>
                </c:pt>
                <c:pt idx="810">
                  <c:v>2505.7230845677709</c:v>
                </c:pt>
                <c:pt idx="811">
                  <c:v>2502.6372187000766</c:v>
                </c:pt>
                <c:pt idx="812">
                  <c:v>2499.5589441383299</c:v>
                </c:pt>
                <c:pt idx="813">
                  <c:v>2496.488232904745</c:v>
                </c:pt>
                <c:pt idx="814">
                  <c:v>2493.4250571588495</c:v>
                </c:pt>
                <c:pt idx="815">
                  <c:v>2490.369389196645</c:v>
                </c:pt>
                <c:pt idx="816">
                  <c:v>2487.3212014497703</c:v>
                </c:pt>
                <c:pt idx="817">
                  <c:v>2484.2804664846722</c:v>
                </c:pt>
                <c:pt idx="818">
                  <c:v>2481.2471570017851</c:v>
                </c:pt>
                <c:pt idx="819">
                  <c:v>2478.2212458347099</c:v>
                </c:pt>
                <c:pt idx="820">
                  <c:v>2475.2027059494062</c:v>
                </c:pt>
                <c:pt idx="821">
                  <c:v>2472.1915104433847</c:v>
                </c:pt>
                <c:pt idx="822">
                  <c:v>2469.1876325449116</c:v>
                </c:pt>
                <c:pt idx="823">
                  <c:v>2466.1910456122114</c:v>
                </c:pt>
                <c:pt idx="824">
                  <c:v>2463.2017231326818</c:v>
                </c:pt>
                <c:pt idx="825">
                  <c:v>2460.2196387221093</c:v>
                </c:pt>
                <c:pt idx="826">
                  <c:v>2457.2447661238962</c:v>
                </c:pt>
                <c:pt idx="827">
                  <c:v>2454.2770792082879</c:v>
                </c:pt>
                <c:pt idx="828">
                  <c:v>2451.3165519716072</c:v>
                </c:pt>
                <c:pt idx="829">
                  <c:v>2448.3631585354965</c:v>
                </c:pt>
                <c:pt idx="830">
                  <c:v>2445.4168731461641</c:v>
                </c:pt>
                <c:pt idx="831">
                  <c:v>2442.4776701736323</c:v>
                </c:pt>
                <c:pt idx="832">
                  <c:v>2439.5455241109989</c:v>
                </c:pt>
                <c:pt idx="833">
                  <c:v>2436.6204095736957</c:v>
                </c:pt>
                <c:pt idx="834">
                  <c:v>2433.702301298757</c:v>
                </c:pt>
                <c:pt idx="835">
                  <c:v>2430.7911741440935</c:v>
                </c:pt>
                <c:pt idx="836">
                  <c:v>2427.8870030877688</c:v>
                </c:pt>
                <c:pt idx="837">
                  <c:v>2424.9897632272823</c:v>
                </c:pt>
                <c:pt idx="838">
                  <c:v>2422.0994297788584</c:v>
                </c:pt>
                <c:pt idx="839">
                  <c:v>2419.2159780767406</c:v>
                </c:pt>
                <c:pt idx="840">
                  <c:v>2416.3393835724878</c:v>
                </c:pt>
                <c:pt idx="841">
                  <c:v>2413.4696218342779</c:v>
                </c:pt>
                <c:pt idx="842">
                  <c:v>2410.6066685462188</c:v>
                </c:pt>
                <c:pt idx="843">
                  <c:v>2407.750499507657</c:v>
                </c:pt>
                <c:pt idx="844">
                  <c:v>2404.9010906324997</c:v>
                </c:pt>
                <c:pt idx="845">
                  <c:v>2402.0584179485363</c:v>
                </c:pt>
                <c:pt idx="846">
                  <c:v>2399.222457596768</c:v>
                </c:pt>
                <c:pt idx="847">
                  <c:v>2396.3931858307342</c:v>
                </c:pt>
                <c:pt idx="848">
                  <c:v>2393.5705790158563</c:v>
                </c:pt>
                <c:pt idx="849">
                  <c:v>2390.7546136287792</c:v>
                </c:pt>
                <c:pt idx="850">
                  <c:v>2387.9452662567128</c:v>
                </c:pt>
                <c:pt idx="851">
                  <c:v>2385.1425135967866</c:v>
                </c:pt>
                <c:pt idx="852">
                  <c:v>2382.3463324554073</c:v>
                </c:pt>
                <c:pt idx="853">
                  <c:v>2379.5566997476139</c:v>
                </c:pt>
                <c:pt idx="854">
                  <c:v>2376.7735924964463</c:v>
                </c:pt>
                <c:pt idx="855">
                  <c:v>2373.9969878323159</c:v>
                </c:pt>
                <c:pt idx="856">
                  <c:v>2371.2268629923715</c:v>
                </c:pt>
                <c:pt idx="857">
                  <c:v>2368.4631953198864</c:v>
                </c:pt>
                <c:pt idx="858">
                  <c:v>2365.7059622636348</c:v>
                </c:pt>
                <c:pt idx="859">
                  <c:v>2362.955141377282</c:v>
                </c:pt>
                <c:pt idx="860">
                  <c:v>2360.2107103187718</c:v>
                </c:pt>
                <c:pt idx="861">
                  <c:v>2357.4726468497242</c:v>
                </c:pt>
                <c:pt idx="862">
                  <c:v>2354.7409288348344</c:v>
                </c:pt>
                <c:pt idx="863">
                  <c:v>2352.0155342412759</c:v>
                </c:pt>
                <c:pt idx="864">
                  <c:v>2349.2964411381067</c:v>
                </c:pt>
                <c:pt idx="865">
                  <c:v>2346.5836276956838</c:v>
                </c:pt>
                <c:pt idx="866">
                  <c:v>2343.8770721850779</c:v>
                </c:pt>
                <c:pt idx="867">
                  <c:v>2341.1767529774911</c:v>
                </c:pt>
                <c:pt idx="868">
                  <c:v>2338.4826485436847</c:v>
                </c:pt>
                <c:pt idx="869">
                  <c:v>2335.7947374534051</c:v>
                </c:pt>
                <c:pt idx="870">
                  <c:v>2333.1129983748133</c:v>
                </c:pt>
                <c:pt idx="871">
                  <c:v>2330.4374100739242</c:v>
                </c:pt>
                <c:pt idx="872">
                  <c:v>2327.7679514140464</c:v>
                </c:pt>
                <c:pt idx="873">
                  <c:v>2325.10460135522</c:v>
                </c:pt>
                <c:pt idx="874">
                  <c:v>2322.4473389536711</c:v>
                </c:pt>
                <c:pt idx="875">
                  <c:v>2319.7961433612581</c:v>
                </c:pt>
                <c:pt idx="876">
                  <c:v>2317.1509938249287</c:v>
                </c:pt>
                <c:pt idx="877">
                  <c:v>2314.5118696861755</c:v>
                </c:pt>
                <c:pt idx="878">
                  <c:v>2311.8787503805029</c:v>
                </c:pt>
                <c:pt idx="879">
                  <c:v>2309.2516154368891</c:v>
                </c:pt>
                <c:pt idx="880">
                  <c:v>2306.630444477255</c:v>
                </c:pt>
                <c:pt idx="881">
                  <c:v>2304.0152172159437</c:v>
                </c:pt>
                <c:pt idx="882">
                  <c:v>2301.4059134591871</c:v>
                </c:pt>
                <c:pt idx="883">
                  <c:v>2298.8025131045956</c:v>
                </c:pt>
                <c:pt idx="884">
                  <c:v>2296.2049961406351</c:v>
                </c:pt>
                <c:pt idx="885">
                  <c:v>2293.6133426461201</c:v>
                </c:pt>
                <c:pt idx="886">
                  <c:v>2291.0275327896984</c:v>
                </c:pt>
                <c:pt idx="887">
                  <c:v>2288.4475468293494</c:v>
                </c:pt>
                <c:pt idx="888">
                  <c:v>2285.873365111881</c:v>
                </c:pt>
                <c:pt idx="889">
                  <c:v>2283.3049680724298</c:v>
                </c:pt>
                <c:pt idx="890">
                  <c:v>2280.7423362339646</c:v>
                </c:pt>
                <c:pt idx="891">
                  <c:v>2278.1854502067963</c:v>
                </c:pt>
                <c:pt idx="892">
                  <c:v>2275.6342906880877</c:v>
                </c:pt>
                <c:pt idx="893">
                  <c:v>2273.0888384613672</c:v>
                </c:pt>
                <c:pt idx="894">
                  <c:v>2270.5490743960472</c:v>
                </c:pt>
                <c:pt idx="895">
                  <c:v>2268.0149794469444</c:v>
                </c:pt>
                <c:pt idx="896">
                  <c:v>2265.486534653804</c:v>
                </c:pt>
                <c:pt idx="897">
                  <c:v>2262.9637211408262</c:v>
                </c:pt>
                <c:pt idx="898">
                  <c:v>2260.4465201161984</c:v>
                </c:pt>
                <c:pt idx="899">
                  <c:v>2257.9349128716249</c:v>
                </c:pt>
                <c:pt idx="900">
                  <c:v>2255.4288807818675</c:v>
                </c:pt>
                <c:pt idx="901">
                  <c:v>2252.928405304282</c:v>
                </c:pt>
                <c:pt idx="902">
                  <c:v>2250.4334679783638</c:v>
                </c:pt>
                <c:pt idx="903">
                  <c:v>2247.9440504252902</c:v>
                </c:pt>
                <c:pt idx="904">
                  <c:v>2245.4601343474719</c:v>
                </c:pt>
                <c:pt idx="905">
                  <c:v>2242.9817015281042</c:v>
                </c:pt>
                <c:pt idx="906">
                  <c:v>2240.5087338307194</c:v>
                </c:pt>
                <c:pt idx="907">
                  <c:v>2238.0412131987468</c:v>
                </c:pt>
                <c:pt idx="908">
                  <c:v>2235.5791216550738</c:v>
                </c:pt>
                <c:pt idx="909">
                  <c:v>2233.1224413016071</c:v>
                </c:pt>
                <c:pt idx="910">
                  <c:v>2230.6711543188389</c:v>
                </c:pt>
                <c:pt idx="911">
                  <c:v>2228.2252429654191</c:v>
                </c:pt>
                <c:pt idx="912">
                  <c:v>2225.7846895777243</c:v>
                </c:pt>
                <c:pt idx="913">
                  <c:v>2223.3494765694336</c:v>
                </c:pt>
                <c:pt idx="914">
                  <c:v>2220.9195864311064</c:v>
                </c:pt>
                <c:pt idx="915">
                  <c:v>2218.4950017297624</c:v>
                </c:pt>
                <c:pt idx="916">
                  <c:v>2216.0757051084652</c:v>
                </c:pt>
                <c:pt idx="917">
                  <c:v>2213.6616792859063</c:v>
                </c:pt>
                <c:pt idx="918">
                  <c:v>2211.2529070559981</c:v>
                </c:pt>
                <c:pt idx="919">
                  <c:v>2208.8493712874592</c:v>
                </c:pt>
                <c:pt idx="920">
                  <c:v>2206.4510549234114</c:v>
                </c:pt>
                <c:pt idx="921">
                  <c:v>2204.0579409809784</c:v>
                </c:pt>
                <c:pt idx="922">
                  <c:v>2201.6700125508801</c:v>
                </c:pt>
                <c:pt idx="923">
                  <c:v>2199.2872527970371</c:v>
                </c:pt>
                <c:pt idx="924">
                  <c:v>2196.9096449561753</c:v>
                </c:pt>
                <c:pt idx="925">
                  <c:v>2194.5371723374324</c:v>
                </c:pt>
                <c:pt idx="926">
                  <c:v>2192.169818321966</c:v>
                </c:pt>
                <c:pt idx="927">
                  <c:v>2189.8075663625668</c:v>
                </c:pt>
                <c:pt idx="928">
                  <c:v>2187.4503999832746</c:v>
                </c:pt>
                <c:pt idx="929">
                  <c:v>2185.0983027789916</c:v>
                </c:pt>
                <c:pt idx="930">
                  <c:v>2182.7512584151045</c:v>
                </c:pt>
                <c:pt idx="931">
                  <c:v>2180.4092506271054</c:v>
                </c:pt>
                <c:pt idx="932">
                  <c:v>2178.0722632202169</c:v>
                </c:pt>
                <c:pt idx="933">
                  <c:v>2175.7402800690174</c:v>
                </c:pt>
                <c:pt idx="934">
                  <c:v>2173.4132851170716</c:v>
                </c:pt>
                <c:pt idx="935">
                  <c:v>2171.0912623765621</c:v>
                </c:pt>
                <c:pt idx="936">
                  <c:v>2168.7741959279215</c:v>
                </c:pt>
                <c:pt idx="937">
                  <c:v>2166.4620699194693</c:v>
                </c:pt>
                <c:pt idx="938">
                  <c:v>2164.1548685670523</c:v>
                </c:pt>
                <c:pt idx="939">
                  <c:v>2161.8525761536835</c:v>
                </c:pt>
                <c:pt idx="940">
                  <c:v>2159.5551770291841</c:v>
                </c:pt>
                <c:pt idx="941">
                  <c:v>2157.2626556098326</c:v>
                </c:pt>
                <c:pt idx="942">
                  <c:v>2154.9749963780087</c:v>
                </c:pt>
                <c:pt idx="943">
                  <c:v>2152.6921838818453</c:v>
                </c:pt>
                <c:pt idx="944">
                  <c:v>2150.4142027348807</c:v>
                </c:pt>
                <c:pt idx="945">
                  <c:v>2148.1410376157105</c:v>
                </c:pt>
                <c:pt idx="946">
                  <c:v>2145.8726732676478</c:v>
                </c:pt>
                <c:pt idx="947">
                  <c:v>2143.609094498378</c:v>
                </c:pt>
                <c:pt idx="948">
                  <c:v>2141.3502861796233</c:v>
                </c:pt>
                <c:pt idx="949">
                  <c:v>2139.0962332468025</c:v>
                </c:pt>
                <c:pt idx="950">
                  <c:v>2136.8469206986983</c:v>
                </c:pt>
                <c:pt idx="951">
                  <c:v>2134.602333597124</c:v>
                </c:pt>
                <c:pt idx="952">
                  <c:v>2132.362457066592</c:v>
                </c:pt>
                <c:pt idx="953">
                  <c:v>2130.1272762939857</c:v>
                </c:pt>
                <c:pt idx="954">
                  <c:v>2127.8967765282327</c:v>
                </c:pt>
                <c:pt idx="955">
                  <c:v>2125.6709430799815</c:v>
                </c:pt>
                <c:pt idx="956">
                  <c:v>2123.4497613212775</c:v>
                </c:pt>
                <c:pt idx="957">
                  <c:v>2121.2332166852425</c:v>
                </c:pt>
                <c:pt idx="958">
                  <c:v>2119.0212946657584</c:v>
                </c:pt>
                <c:pt idx="959">
                  <c:v>2116.8139808171481</c:v>
                </c:pt>
                <c:pt idx="960">
                  <c:v>2114.6112607538626</c:v>
                </c:pt>
                <c:pt idx="961">
                  <c:v>2112.4131201501687</c:v>
                </c:pt>
                <c:pt idx="962">
                  <c:v>2110.2195447398362</c:v>
                </c:pt>
                <c:pt idx="963">
                  <c:v>2108.0305203158323</c:v>
                </c:pt>
                <c:pt idx="964">
                  <c:v>2105.8460327300127</c:v>
                </c:pt>
                <c:pt idx="965">
                  <c:v>2103.6660678928183</c:v>
                </c:pt>
                <c:pt idx="966">
                  <c:v>2101.4906117729706</c:v>
                </c:pt>
                <c:pt idx="967">
                  <c:v>2099.3196503971717</c:v>
                </c:pt>
                <c:pt idx="968">
                  <c:v>2097.1531698498061</c:v>
                </c:pt>
                <c:pt idx="969">
                  <c:v>2094.9911562726411</c:v>
                </c:pt>
                <c:pt idx="970">
                  <c:v>2092.8335958645334</c:v>
                </c:pt>
                <c:pt idx="971">
                  <c:v>2090.6804748811337</c:v>
                </c:pt>
                <c:pt idx="972">
                  <c:v>2088.5317796345967</c:v>
                </c:pt>
                <c:pt idx="973">
                  <c:v>2086.3874964932875</c:v>
                </c:pt>
                <c:pt idx="974">
                  <c:v>2084.2476118814998</c:v>
                </c:pt>
                <c:pt idx="975">
                  <c:v>2082.1121122791624</c:v>
                </c:pt>
                <c:pt idx="976">
                  <c:v>2079.9809842215582</c:v>
                </c:pt>
                <c:pt idx="977">
                  <c:v>2077.8542142990409</c:v>
                </c:pt>
                <c:pt idx="978">
                  <c:v>2075.7317891567536</c:v>
                </c:pt>
                <c:pt idx="979">
                  <c:v>2073.6136954943495</c:v>
                </c:pt>
                <c:pt idx="980">
                  <c:v>2071.4999200657107</c:v>
                </c:pt>
                <c:pt idx="981">
                  <c:v>2069.3904496786786</c:v>
                </c:pt>
                <c:pt idx="982">
                  <c:v>2067.2852711947735</c:v>
                </c:pt>
                <c:pt idx="983">
                  <c:v>2065.1843715289251</c:v>
                </c:pt>
                <c:pt idx="984">
                  <c:v>2063.0877376492003</c:v>
                </c:pt>
                <c:pt idx="985">
                  <c:v>2060.9953565765336</c:v>
                </c:pt>
                <c:pt idx="986">
                  <c:v>2058.9072153844604</c:v>
                </c:pt>
                <c:pt idx="987">
                  <c:v>2056.8233011988482</c:v>
                </c:pt>
                <c:pt idx="988">
                  <c:v>2054.7436011976365</c:v>
                </c:pt>
                <c:pt idx="989">
                  <c:v>2052.668102610568</c:v>
                </c:pt>
                <c:pt idx="990">
                  <c:v>2050.5967927189326</c:v>
                </c:pt>
                <c:pt idx="991">
                  <c:v>2048.5296588553047</c:v>
                </c:pt>
                <c:pt idx="992">
                  <c:v>2046.4666884032854</c:v>
                </c:pt>
                <c:pt idx="993">
                  <c:v>2044.4078687972456</c:v>
                </c:pt>
                <c:pt idx="994">
                  <c:v>2042.3531875220726</c:v>
                </c:pt>
                <c:pt idx="995">
                  <c:v>2040.3026321129139</c:v>
                </c:pt>
                <c:pt idx="996">
                  <c:v>2038.2561901549268</c:v>
                </c:pt>
                <c:pt idx="997">
                  <c:v>2036.2138492830284</c:v>
                </c:pt>
                <c:pt idx="998">
                  <c:v>2034.175597181644</c:v>
                </c:pt>
                <c:pt idx="999">
                  <c:v>2032.1414215844625</c:v>
                </c:pt>
                <c:pt idx="1000">
                  <c:v>2030.1113102741881</c:v>
                </c:pt>
                <c:pt idx="1001">
                  <c:v>2028.0852510822976</c:v>
                </c:pt>
                <c:pt idx="1002">
                  <c:v>2026.0632318887961</c:v>
                </c:pt>
                <c:pt idx="1003">
                  <c:v>2024.0452406219742</c:v>
                </c:pt>
                <c:pt idx="1004">
                  <c:v>2022.0312652581713</c:v>
                </c:pt>
                <c:pt idx="1005">
                  <c:v>2020.0212938215332</c:v>
                </c:pt>
                <c:pt idx="1006">
                  <c:v>2018.0153143837756</c:v>
                </c:pt>
                <c:pt idx="1007">
                  <c:v>2016.0133150639506</c:v>
                </c:pt>
                <c:pt idx="1008">
                  <c:v>2014.0152840282085</c:v>
                </c:pt>
                <c:pt idx="1009">
                  <c:v>2012.0212094895667</c:v>
                </c:pt>
                <c:pt idx="1010">
                  <c:v>2010.0310797076777</c:v>
                </c:pt>
                <c:pt idx="1011">
                  <c:v>2008.0448829885991</c:v>
                </c:pt>
                <c:pt idx="1012">
                  <c:v>2006.0626076845631</c:v>
                </c:pt>
                <c:pt idx="1013">
                  <c:v>2004.0842421937498</c:v>
                </c:pt>
                <c:pt idx="1014">
                  <c:v>2002.1097749600613</c:v>
                </c:pt>
                <c:pt idx="1015">
                  <c:v>2000.139194472896</c:v>
                </c:pt>
                <c:pt idx="1016">
                  <c:v>1998.1724892669245</c:v>
                </c:pt>
                <c:pt idx="1017">
                  <c:v>1996.2096479218683</c:v>
                </c:pt>
                <c:pt idx="1018">
                  <c:v>1994.2506590622791</c:v>
                </c:pt>
                <c:pt idx="1019">
                  <c:v>1992.2955113573162</c:v>
                </c:pt>
                <c:pt idx="1020">
                  <c:v>1990.344193520531</c:v>
                </c:pt>
                <c:pt idx="1021">
                  <c:v>1988.39669430965</c:v>
                </c:pt>
                <c:pt idx="1022">
                  <c:v>1986.4530025263562</c:v>
                </c:pt>
                <c:pt idx="1023">
                  <c:v>1984.5131070160764</c:v>
                </c:pt>
                <c:pt idx="1024">
                  <c:v>1982.5769966677676</c:v>
                </c:pt>
                <c:pt idx="1025">
                  <c:v>1980.6446604137061</c:v>
                </c:pt>
                <c:pt idx="1026">
                  <c:v>1978.7160872292718</c:v>
                </c:pt>
                <c:pt idx="1027">
                  <c:v>1976.7912661327455</c:v>
                </c:pt>
                <c:pt idx="1028">
                  <c:v>1974.8701861850946</c:v>
                </c:pt>
                <c:pt idx="1029">
                  <c:v>1972.9528364897694</c:v>
                </c:pt>
                <c:pt idx="1030">
                  <c:v>1971.0392061924949</c:v>
                </c:pt>
                <c:pt idx="1031">
                  <c:v>1969.1292844810682</c:v>
                </c:pt>
                <c:pt idx="1032">
                  <c:v>1967.2230605851523</c:v>
                </c:pt>
                <c:pt idx="1033">
                  <c:v>1965.3205237760756</c:v>
                </c:pt>
                <c:pt idx="1034">
                  <c:v>1963.4216633666301</c:v>
                </c:pt>
                <c:pt idx="1035">
                  <c:v>1961.5264687108711</c:v>
                </c:pt>
                <c:pt idx="1036">
                  <c:v>1959.6349292039172</c:v>
                </c:pt>
                <c:pt idx="1037">
                  <c:v>1957.7470342817555</c:v>
                </c:pt>
                <c:pt idx="1038">
                  <c:v>1955.8627734210418</c:v>
                </c:pt>
                <c:pt idx="1039">
                  <c:v>1953.9821361389058</c:v>
                </c:pt>
                <c:pt idx="1040">
                  <c:v>1952.105111992759</c:v>
                </c:pt>
                <c:pt idx="1041">
                  <c:v>1950.2316905800976</c:v>
                </c:pt>
                <c:pt idx="1042">
                  <c:v>1948.3618615383148</c:v>
                </c:pt>
                <c:pt idx="1043">
                  <c:v>1946.495614544504</c:v>
                </c:pt>
                <c:pt idx="1044">
                  <c:v>1944.6329393152748</c:v>
                </c:pt>
                <c:pt idx="1045">
                  <c:v>1942.7738256065606</c:v>
                </c:pt>
                <c:pt idx="1046">
                  <c:v>1940.9182632134309</c:v>
                </c:pt>
                <c:pt idx="1047">
                  <c:v>1939.0662419699067</c:v>
                </c:pt>
                <c:pt idx="1048">
                  <c:v>1937.2177517487726</c:v>
                </c:pt>
                <c:pt idx="1049">
                  <c:v>1935.3727824613925</c:v>
                </c:pt>
                <c:pt idx="1050">
                  <c:v>1933.5313240575283</c:v>
                </c:pt>
                <c:pt idx="1051">
                  <c:v>1931.6933665251543</c:v>
                </c:pt>
                <c:pt idx="1052">
                  <c:v>1929.8588998902771</c:v>
                </c:pt>
                <c:pt idx="1053">
                  <c:v>1928.0279142167574</c:v>
                </c:pt>
                <c:pt idx="1054">
                  <c:v>1926.2003996061253</c:v>
                </c:pt>
                <c:pt idx="1055">
                  <c:v>1924.3763461974077</c:v>
                </c:pt>
                <c:pt idx="1056">
                  <c:v>1922.5557441669462</c:v>
                </c:pt>
                <c:pt idx="1057">
                  <c:v>1920.7385837282252</c:v>
                </c:pt>
                <c:pt idx="1058">
                  <c:v>1918.9248551316925</c:v>
                </c:pt>
                <c:pt idx="1059">
                  <c:v>1917.1145486645867</c:v>
                </c:pt>
                <c:pt idx="1060">
                  <c:v>1915.3076546507655</c:v>
                </c:pt>
                <c:pt idx="1061">
                  <c:v>1913.5041634505294</c:v>
                </c:pt>
                <c:pt idx="1062">
                  <c:v>1911.7040654604539</c:v>
                </c:pt>
                <c:pt idx="1063">
                  <c:v>1909.9073511132165</c:v>
                </c:pt>
                <c:pt idx="1064">
                  <c:v>1908.1140108774293</c:v>
                </c:pt>
                <c:pt idx="1065">
                  <c:v>1906.3240352574694</c:v>
                </c:pt>
                <c:pt idx="1066">
                  <c:v>1904.5374147933103</c:v>
                </c:pt>
                <c:pt idx="1067">
                  <c:v>1902.7541400603579</c:v>
                </c:pt>
                <c:pt idx="1068">
                  <c:v>1900.9742016692819</c:v>
                </c:pt>
                <c:pt idx="1069">
                  <c:v>1899.1975902658523</c:v>
                </c:pt>
                <c:pt idx="1070">
                  <c:v>1897.4242965307772</c:v>
                </c:pt>
                <c:pt idx="1071">
                  <c:v>1895.6543111795359</c:v>
                </c:pt>
                <c:pt idx="1072">
                  <c:v>1893.8876249622203</c:v>
                </c:pt>
                <c:pt idx="1073">
                  <c:v>1892.1242286633726</c:v>
                </c:pt>
                <c:pt idx="1074">
                  <c:v>1890.3641131018253</c:v>
                </c:pt>
                <c:pt idx="1075">
                  <c:v>1888.6072691305412</c:v>
                </c:pt>
                <c:pt idx="1076">
                  <c:v>1886.8536876364551</c:v>
                </c:pt>
                <c:pt idx="1077">
                  <c:v>1885.1033595403176</c:v>
                </c:pt>
                <c:pt idx="1078">
                  <c:v>1883.356275796536</c:v>
                </c:pt>
                <c:pt idx="1079">
                  <c:v>1881.6124273930204</c:v>
                </c:pt>
                <c:pt idx="1080">
                  <c:v>1879.8718053510283</c:v>
                </c:pt>
                <c:pt idx="1081">
                  <c:v>1878.1344007250113</c:v>
                </c:pt>
                <c:pt idx="1082">
                  <c:v>1876.4002046024582</c:v>
                </c:pt>
                <c:pt idx="1083">
                  <c:v>1874.6692081037475</c:v>
                </c:pt>
                <c:pt idx="1084">
                  <c:v>1872.9414023819929</c:v>
                </c:pt>
                <c:pt idx="1085">
                  <c:v>1871.2167786228936</c:v>
                </c:pt>
                <c:pt idx="1086">
                  <c:v>1869.4953280445834</c:v>
                </c:pt>
                <c:pt idx="1087">
                  <c:v>1867.7770418974833</c:v>
                </c:pt>
                <c:pt idx="1088">
                  <c:v>1866.0619114641527</c:v>
                </c:pt>
                <c:pt idx="1089">
                  <c:v>1864.3499280591395</c:v>
                </c:pt>
                <c:pt idx="1090">
                  <c:v>1862.641083028838</c:v>
                </c:pt>
                <c:pt idx="1091">
                  <c:v>1860.9353677513391</c:v>
                </c:pt>
                <c:pt idx="1092">
                  <c:v>1859.2327736362874</c:v>
                </c:pt>
                <c:pt idx="1093">
                  <c:v>1857.533292124737</c:v>
                </c:pt>
                <c:pt idx="1094">
                  <c:v>1855.8369146890068</c:v>
                </c:pt>
                <c:pt idx="1095">
                  <c:v>1854.1436328325387</c:v>
                </c:pt>
                <c:pt idx="1096">
                  <c:v>1852.453438089756</c:v>
                </c:pt>
                <c:pt idx="1097">
                  <c:v>1850.7663220259219</c:v>
                </c:pt>
                <c:pt idx="1098">
                  <c:v>1849.0822762369994</c:v>
                </c:pt>
                <c:pt idx="1099">
                  <c:v>1847.4012923495111</c:v>
                </c:pt>
                <c:pt idx="1100">
                  <c:v>1845.7233620204017</c:v>
                </c:pt>
                <c:pt idx="1101">
                  <c:v>1844.0484769368986</c:v>
                </c:pt>
                <c:pt idx="1102">
                  <c:v>1842.3766288163754</c:v>
                </c:pt>
                <c:pt idx="1103">
                  <c:v>1840.7078094062158</c:v>
                </c:pt>
                <c:pt idx="1104">
                  <c:v>1839.0420104836758</c:v>
                </c:pt>
                <c:pt idx="1105">
                  <c:v>1837.3792238557526</c:v>
                </c:pt>
                <c:pt idx="1106">
                  <c:v>1835.7194413590444</c:v>
                </c:pt>
                <c:pt idx="1107">
                  <c:v>1834.0626548596231</c:v>
                </c:pt>
                <c:pt idx="1108">
                  <c:v>1832.4088562528966</c:v>
                </c:pt>
                <c:pt idx="1109">
                  <c:v>1830.7580374634795</c:v>
                </c:pt>
                <c:pt idx="1110">
                  <c:v>1829.1101904450607</c:v>
                </c:pt>
                <c:pt idx="1111">
                  <c:v>1827.4653071802718</c:v>
                </c:pt>
                <c:pt idx="1112">
                  <c:v>1825.8233796805589</c:v>
                </c:pt>
                <c:pt idx="1113">
                  <c:v>1824.1843999860523</c:v>
                </c:pt>
                <c:pt idx="1114">
                  <c:v>1822.5483601654371</c:v>
                </c:pt>
                <c:pt idx="1115">
                  <c:v>1820.9152523158261</c:v>
                </c:pt>
                <c:pt idx="1116">
                  <c:v>1819.285068562634</c:v>
                </c:pt>
                <c:pt idx="1117">
                  <c:v>1817.6578010594476</c:v>
                </c:pt>
                <c:pt idx="1118">
                  <c:v>1816.0334419879021</c:v>
                </c:pt>
                <c:pt idx="1119">
                  <c:v>1814.4119835575555</c:v>
                </c:pt>
                <c:pt idx="1120">
                  <c:v>1812.7934180057648</c:v>
                </c:pt>
                <c:pt idx="1121">
                  <c:v>1811.1777375975596</c:v>
                </c:pt>
                <c:pt idx="1122">
                  <c:v>1809.5649346255227</c:v>
                </c:pt>
                <c:pt idx="1123">
                  <c:v>1807.955001409664</c:v>
                </c:pt>
                <c:pt idx="1124">
                  <c:v>1806.3479302972999</c:v>
                </c:pt>
                <c:pt idx="1125">
                  <c:v>1804.7437136629326</c:v>
                </c:pt>
                <c:pt idx="1126">
                  <c:v>1803.1423439081298</c:v>
                </c:pt>
                <c:pt idx="1127">
                  <c:v>1801.5438134614028</c:v>
                </c:pt>
                <c:pt idx="1128">
                  <c:v>1799.9481147780889</c:v>
                </c:pt>
                <c:pt idx="1129">
                  <c:v>1798.3552403402321</c:v>
                </c:pt>
                <c:pt idx="1130">
                  <c:v>1796.7651826564654</c:v>
                </c:pt>
                <c:pt idx="1131">
                  <c:v>1795.1779342618925</c:v>
                </c:pt>
                <c:pt idx="1132">
                  <c:v>1793.5934877179716</c:v>
                </c:pt>
                <c:pt idx="1133">
                  <c:v>1792.0118356124005</c:v>
                </c:pt>
                <c:pt idx="1134">
                  <c:v>1790.4329705589976</c:v>
                </c:pt>
                <c:pt idx="1135">
                  <c:v>1788.8568851975899</c:v>
                </c:pt>
                <c:pt idx="1136">
                  <c:v>1787.2835721938982</c:v>
                </c:pt>
                <c:pt idx="1137">
                  <c:v>1785.7130242394221</c:v>
                </c:pt>
                <c:pt idx="1138">
                  <c:v>1784.1452340513279</c:v>
                </c:pt>
                <c:pt idx="1139">
                  <c:v>1782.580194372335</c:v>
                </c:pt>
                <c:pt idx="1140">
                  <c:v>1781.0178979706068</c:v>
                </c:pt>
                <c:pt idx="1141">
                  <c:v>1779.4583376396342</c:v>
                </c:pt>
                <c:pt idx="1142">
                  <c:v>1777.9015061981297</c:v>
                </c:pt>
                <c:pt idx="1143">
                  <c:v>1776.3473964899142</c:v>
                </c:pt>
                <c:pt idx="1144">
                  <c:v>1774.7960013838099</c:v>
                </c:pt>
                <c:pt idx="1145">
                  <c:v>1773.2473137735271</c:v>
                </c:pt>
                <c:pt idx="1146">
                  <c:v>1771.7013265775608</c:v>
                </c:pt>
                <c:pt idx="1147">
                  <c:v>1770.1580327390786</c:v>
                </c:pt>
                <c:pt idx="1148">
                  <c:v>1768.6174252258159</c:v>
                </c:pt>
                <c:pt idx="1149">
                  <c:v>1767.0794970299671</c:v>
                </c:pt>
                <c:pt idx="1150">
                  <c:v>1765.5442411680815</c:v>
                </c:pt>
                <c:pt idx="1151">
                  <c:v>1764.011650680957</c:v>
                </c:pt>
                <c:pt idx="1152">
                  <c:v>1762.4817186335317</c:v>
                </c:pt>
                <c:pt idx="1153">
                  <c:v>1760.9544381147853</c:v>
                </c:pt>
                <c:pt idx="1154">
                  <c:v>1759.4298022376297</c:v>
                </c:pt>
                <c:pt idx="1155">
                  <c:v>1757.9078041388082</c:v>
                </c:pt>
                <c:pt idx="1156">
                  <c:v>1756.388436978792</c:v>
                </c:pt>
                <c:pt idx="1157">
                  <c:v>1754.8716939416768</c:v>
                </c:pt>
                <c:pt idx="1158">
                  <c:v>1753.357568235084</c:v>
                </c:pt>
                <c:pt idx="1159">
                  <c:v>1751.8460530900536</c:v>
                </c:pt>
                <c:pt idx="1160">
                  <c:v>1750.3371417609494</c:v>
                </c:pt>
                <c:pt idx="1161">
                  <c:v>1748.8308275253548</c:v>
                </c:pt>
                <c:pt idx="1162">
                  <c:v>1747.3271036839744</c:v>
                </c:pt>
                <c:pt idx="1163">
                  <c:v>1745.8259635605345</c:v>
                </c:pt>
                <c:pt idx="1164">
                  <c:v>1744.3274005016845</c:v>
                </c:pt>
                <c:pt idx="1165">
                  <c:v>1742.8314078768972</c:v>
                </c:pt>
                <c:pt idx="1166">
                  <c:v>1741.3379790783738</c:v>
                </c:pt>
                <c:pt idx="1167">
                  <c:v>1739.8471075209434</c:v>
                </c:pt>
                <c:pt idx="1168">
                  <c:v>1738.3587866419693</c:v>
                </c:pt>
                <c:pt idx="1169">
                  <c:v>1736.8730099012498</c:v>
                </c:pt>
                <c:pt idx="1170">
                  <c:v>1735.3897707809242</c:v>
                </c:pt>
                <c:pt idx="1171">
                  <c:v>1733.9090627853775</c:v>
                </c:pt>
                <c:pt idx="1172">
                  <c:v>1732.4308794411443</c:v>
                </c:pt>
                <c:pt idx="1173">
                  <c:v>1730.9552142968162</c:v>
                </c:pt>
                <c:pt idx="1174">
                  <c:v>1729.4820609229466</c:v>
                </c:pt>
                <c:pt idx="1175">
                  <c:v>1728.0114129119577</c:v>
                </c:pt>
                <c:pt idx="1176">
                  <c:v>1726.5432638780478</c:v>
                </c:pt>
                <c:pt idx="1177">
                  <c:v>1725.0776074570988</c:v>
                </c:pt>
                <c:pt idx="1178">
                  <c:v>1723.6144373065836</c:v>
                </c:pt>
                <c:pt idx="1179">
                  <c:v>1722.1537471054764</c:v>
                </c:pt>
                <c:pt idx="1180">
                  <c:v>1720.6955305541594</c:v>
                </c:pt>
                <c:pt idx="1181">
                  <c:v>1719.2397813743337</c:v>
                </c:pt>
                <c:pt idx="1182">
                  <c:v>1717.7864933089284</c:v>
                </c:pt>
                <c:pt idx="1183">
                  <c:v>1716.3356601220121</c:v>
                </c:pt>
                <c:pt idx="1184">
                  <c:v>1714.8872755987024</c:v>
                </c:pt>
                <c:pt idx="1185">
                  <c:v>1713.4413335450774</c:v>
                </c:pt>
                <c:pt idx="1186">
                  <c:v>1711.9978277880896</c:v>
                </c:pt>
                <c:pt idx="1187">
                  <c:v>1710.5567521754733</c:v>
                </c:pt>
                <c:pt idx="1188">
                  <c:v>1709.1181005756621</c:v>
                </c:pt>
                <c:pt idx="1189">
                  <c:v>1707.6818668776993</c:v>
                </c:pt>
                <c:pt idx="1190">
                  <c:v>1706.2480449911523</c:v>
                </c:pt>
                <c:pt idx="1191">
                  <c:v>1704.8166288460254</c:v>
                </c:pt>
                <c:pt idx="1192">
                  <c:v>1703.3876123926757</c:v>
                </c:pt>
                <c:pt idx="1193">
                  <c:v>1701.9609896017273</c:v>
                </c:pt>
                <c:pt idx="1194">
                  <c:v>1700.5367544639853</c:v>
                </c:pt>
                <c:pt idx="1195">
                  <c:v>1699.1149009903529</c:v>
                </c:pt>
                <c:pt idx="1196">
                  <c:v>1697.695423211748</c:v>
                </c:pt>
                <c:pt idx="1197">
                  <c:v>1696.278315179017</c:v>
                </c:pt>
                <c:pt idx="1198">
                  <c:v>1694.8635709628543</c:v>
                </c:pt>
                <c:pt idx="1199">
                  <c:v>1693.4511846537187</c:v>
                </c:pt>
                <c:pt idx="1200">
                  <c:v>1692.0411503617504</c:v>
                </c:pt>
                <c:pt idx="1201">
                  <c:v>1690.6334622166908</c:v>
                </c:pt>
                <c:pt idx="1202">
                  <c:v>1689.2281143677985</c:v>
                </c:pt>
                <c:pt idx="1203">
                  <c:v>1687.8251009837727</c:v>
                </c:pt>
                <c:pt idx="1204">
                  <c:v>1686.4244162526659</c:v>
                </c:pt>
                <c:pt idx="1205">
                  <c:v>1685.0260543818094</c:v>
                </c:pt>
                <c:pt idx="1206">
                  <c:v>1683.6300095977317</c:v>
                </c:pt>
                <c:pt idx="1207">
                  <c:v>1682.2362761460781</c:v>
                </c:pt>
                <c:pt idx="1208">
                  <c:v>1680.8448482915319</c:v>
                </c:pt>
                <c:pt idx="1209">
                  <c:v>1679.4557203177374</c:v>
                </c:pt>
                <c:pt idx="1210">
                  <c:v>1678.0688865272191</c:v>
                </c:pt>
                <c:pt idx="1211">
                  <c:v>1676.6843412413054</c:v>
                </c:pt>
                <c:pt idx="1212">
                  <c:v>1675.3020788000513</c:v>
                </c:pt>
                <c:pt idx="1213">
                  <c:v>1673.9220935621599</c:v>
                </c:pt>
                <c:pt idx="1214">
                  <c:v>1672.5443799049074</c:v>
                </c:pt>
                <c:pt idx="1215">
                  <c:v>1671.1689322240643</c:v>
                </c:pt>
                <c:pt idx="1216">
                  <c:v>1669.7957449338228</c:v>
                </c:pt>
                <c:pt idx="1217">
                  <c:v>1668.4248124667179</c:v>
                </c:pt>
                <c:pt idx="1218">
                  <c:v>1667.0561292735538</c:v>
                </c:pt>
                <c:pt idx="1219">
                  <c:v>1665.6896898233297</c:v>
                </c:pt>
                <c:pt idx="1220">
                  <c:v>1664.3254886031632</c:v>
                </c:pt>
                <c:pt idx="1221">
                  <c:v>1662.9635201182177</c:v>
                </c:pt>
                <c:pt idx="1222">
                  <c:v>1661.603778891629</c:v>
                </c:pt>
                <c:pt idx="1223">
                  <c:v>1660.2462594644301</c:v>
                </c:pt>
                <c:pt idx="1224">
                  <c:v>1658.8909563954794</c:v>
                </c:pt>
                <c:pt idx="1225">
                  <c:v>1657.5378642613884</c:v>
                </c:pt>
                <c:pt idx="1226">
                  <c:v>1656.1869776564486</c:v>
                </c:pt>
                <c:pt idx="1227">
                  <c:v>1654.8382911925589</c:v>
                </c:pt>
                <c:pt idx="1228">
                  <c:v>1653.4917994991556</c:v>
                </c:pt>
                <c:pt idx="1229">
                  <c:v>1652.1474972231401</c:v>
                </c:pt>
                <c:pt idx="1230">
                  <c:v>1650.8053790288075</c:v>
                </c:pt>
                <c:pt idx="1231">
                  <c:v>1649.4654395977777</c:v>
                </c:pt>
                <c:pt idx="1232">
                  <c:v>1648.127673628923</c:v>
                </c:pt>
                <c:pt idx="1233">
                  <c:v>1646.7920758383002</c:v>
                </c:pt>
                <c:pt idx="1234">
                  <c:v>1645.4586409590788</c:v>
                </c:pt>
                <c:pt idx="1235">
                  <c:v>1644.1273637414743</c:v>
                </c:pt>
                <c:pt idx="1236">
                  <c:v>1642.7982389526776</c:v>
                </c:pt>
                <c:pt idx="1237">
                  <c:v>1641.471261376787</c:v>
                </c:pt>
                <c:pt idx="1238">
                  <c:v>1640.1464258147394</c:v>
                </c:pt>
                <c:pt idx="1239">
                  <c:v>1638.8237270842437</c:v>
                </c:pt>
                <c:pt idx="1240">
                  <c:v>1637.5031600197119</c:v>
                </c:pt>
                <c:pt idx="1241">
                  <c:v>1636.1847194721918</c:v>
                </c:pt>
                <c:pt idx="1242">
                  <c:v>1634.8684003093019</c:v>
                </c:pt>
                <c:pt idx="1243">
                  <c:v>1633.5541974151627</c:v>
                </c:pt>
                <c:pt idx="1244">
                  <c:v>1632.2421056903313</c:v>
                </c:pt>
                <c:pt idx="1245">
                  <c:v>1630.9321200517354</c:v>
                </c:pt>
                <c:pt idx="1246">
                  <c:v>1629.6242354326082</c:v>
                </c:pt>
                <c:pt idx="1247">
                  <c:v>1628.3184467824217</c:v>
                </c:pt>
                <c:pt idx="1248">
                  <c:v>1627.0147490668232</c:v>
                </c:pt>
                <c:pt idx="1249">
                  <c:v>1625.7131372675699</c:v>
                </c:pt>
                <c:pt idx="1250">
                  <c:v>1624.413606382464</c:v>
                </c:pt>
                <c:pt idx="1251">
                  <c:v>1623.1161514252892</c:v>
                </c:pt>
                <c:pt idx="1252">
                  <c:v>1621.820767425748</c:v>
                </c:pt>
                <c:pt idx="1253">
                  <c:v>1620.5274494293958</c:v>
                </c:pt>
                <c:pt idx="1254">
                  <c:v>1619.2361924975794</c:v>
                </c:pt>
                <c:pt idx="1255">
                  <c:v>1617.9469917073743</c:v>
                </c:pt>
                <c:pt idx="1256">
                  <c:v>1616.6598421515214</c:v>
                </c:pt>
                <c:pt idx="1257">
                  <c:v>1615.3747389383643</c:v>
                </c:pt>
                <c:pt idx="1258">
                  <c:v>1614.0916771917889</c:v>
                </c:pt>
                <c:pt idx="1259">
                  <c:v>1612.8106520511606</c:v>
                </c:pt>
                <c:pt idx="1260">
                  <c:v>1611.5316586712627</c:v>
                </c:pt>
                <c:pt idx="1261">
                  <c:v>1610.2546922222364</c:v>
                </c:pt>
                <c:pt idx="1262">
                  <c:v>1608.9797478895189</c:v>
                </c:pt>
                <c:pt idx="1263">
                  <c:v>1607.7068208737835</c:v>
                </c:pt>
                <c:pt idx="1264">
                  <c:v>1606.4359063908792</c:v>
                </c:pt>
                <c:pt idx="1265">
                  <c:v>1605.1669996717708</c:v>
                </c:pt>
                <c:pt idx="1266">
                  <c:v>1603.90009596248</c:v>
                </c:pt>
                <c:pt idx="1267">
                  <c:v>1602.635190524024</c:v>
                </c:pt>
                <c:pt idx="1268">
                  <c:v>1601.3722786323578</c:v>
                </c:pt>
                <c:pt idx="1269">
                  <c:v>1600.1113555783168</c:v>
                </c:pt>
                <c:pt idx="1270">
                  <c:v>1598.852416667555</c:v>
                </c:pt>
                <c:pt idx="1271">
                  <c:v>1597.5954572204892</c:v>
                </c:pt>
                <c:pt idx="1272">
                  <c:v>1596.3404725722405</c:v>
                </c:pt>
                <c:pt idx="1273">
                  <c:v>1595.0874580725765</c:v>
                </c:pt>
                <c:pt idx="1274">
                  <c:v>1593.8364090858527</c:v>
                </c:pt>
                <c:pt idx="1275">
                  <c:v>1592.5873209909578</c:v>
                </c:pt>
                <c:pt idx="1276">
                  <c:v>1591.3401891812548</c:v>
                </c:pt>
                <c:pt idx="1277">
                  <c:v>1590.0950090645244</c:v>
                </c:pt>
                <c:pt idx="1278">
                  <c:v>1588.8517760629099</c:v>
                </c:pt>
                <c:pt idx="1279">
                  <c:v>1587.6104856128609</c:v>
                </c:pt>
                <c:pt idx="1280">
                  <c:v>1586.3711331650761</c:v>
                </c:pt>
                <c:pt idx="1281">
                  <c:v>1585.1337141844479</c:v>
                </c:pt>
                <c:pt idx="1282">
                  <c:v>1583.8982241500091</c:v>
                </c:pt>
                <c:pt idx="1283">
                  <c:v>1582.6646585548772</c:v>
                </c:pt>
                <c:pt idx="1284">
                  <c:v>1581.4330129061962</c:v>
                </c:pt>
                <c:pt idx="1285">
                  <c:v>1580.2032827250873</c:v>
                </c:pt>
                <c:pt idx="1286">
                  <c:v>1578.9754635465908</c:v>
                </c:pt>
                <c:pt idx="1287">
                  <c:v>1577.7495509196135</c:v>
                </c:pt>
                <c:pt idx="1288">
                  <c:v>1576.5255404068753</c:v>
                </c:pt>
                <c:pt idx="1289">
                  <c:v>1575.3034275848545</c:v>
                </c:pt>
                <c:pt idx="1290">
                  <c:v>1574.0832080437353</c:v>
                </c:pt>
                <c:pt idx="1291">
                  <c:v>1572.8648773873547</c:v>
                </c:pt>
                <c:pt idx="1292">
                  <c:v>1571.6484312331495</c:v>
                </c:pt>
                <c:pt idx="1293">
                  <c:v>1570.4338652121039</c:v>
                </c:pt>
                <c:pt idx="1294">
                  <c:v>1569.2211749686967</c:v>
                </c:pt>
                <c:pt idx="1295">
                  <c:v>1568.0103561608505</c:v>
                </c:pt>
                <c:pt idx="1296">
                  <c:v>1566.8014044598779</c:v>
                </c:pt>
                <c:pt idx="1297">
                  <c:v>1565.5943155504333</c:v>
                </c:pt>
                <c:pt idx="1298">
                  <c:v>1564.3890851304559</c:v>
                </c:pt>
                <c:pt idx="1299">
                  <c:v>1563.1857089111247</c:v>
                </c:pt>
                <c:pt idx="1300">
                  <c:v>1561.984182616804</c:v>
                </c:pt>
                <c:pt idx="1301">
                  <c:v>1560.784501984994</c:v>
                </c:pt>
                <c:pt idx="1302">
                  <c:v>1559.5866627662795</c:v>
                </c:pt>
                <c:pt idx="1303">
                  <c:v>1558.3906607242809</c:v>
                </c:pt>
                <c:pt idx="1304">
                  <c:v>1557.1964916356033</c:v>
                </c:pt>
                <c:pt idx="1305">
                  <c:v>1556.0041512897876</c:v>
                </c:pt>
                <c:pt idx="1306">
                  <c:v>1554.8136354892597</c:v>
                </c:pt>
                <c:pt idx="1307">
                  <c:v>1553.6249400492829</c:v>
                </c:pt>
                <c:pt idx="1308">
                  <c:v>1552.4380607979087</c:v>
                </c:pt>
                <c:pt idx="1309">
                  <c:v>1551.2529935759255</c:v>
                </c:pt>
                <c:pt idx="1310">
                  <c:v>1550.0697342368132</c:v>
                </c:pt>
                <c:pt idx="1311">
                  <c:v>1548.8882786466938</c:v>
                </c:pt>
                <c:pt idx="1312">
                  <c:v>1547.7086226842821</c:v>
                </c:pt>
                <c:pt idx="1313">
                  <c:v>1546.5307622408388</c:v>
                </c:pt>
                <c:pt idx="1314">
                  <c:v>1545.3546932201232</c:v>
                </c:pt>
                <c:pt idx="1315">
                  <c:v>1544.1804115383452</c:v>
                </c:pt>
                <c:pt idx="1316">
                  <c:v>1543.0079131241171</c:v>
                </c:pt>
                <c:pt idx="1317">
                  <c:v>1541.8371939184083</c:v>
                </c:pt>
                <c:pt idx="1318">
                  <c:v>1540.6682498744976</c:v>
                </c:pt>
                <c:pt idx="1319">
                  <c:v>1539.5010769579258</c:v>
                </c:pt>
                <c:pt idx="1320">
                  <c:v>1538.3356711464514</c:v>
                </c:pt>
                <c:pt idx="1321">
                  <c:v>1537.1720284300018</c:v>
                </c:pt>
                <c:pt idx="1322">
                  <c:v>1536.0101448106288</c:v>
                </c:pt>
                <c:pt idx="1323">
                  <c:v>1534.8500163024639</c:v>
                </c:pt>
                <c:pt idx="1324">
                  <c:v>1533.6916389316696</c:v>
                </c:pt>
                <c:pt idx="1325">
                  <c:v>1532.535008736397</c:v>
                </c:pt>
                <c:pt idx="1326">
                  <c:v>1531.3801217667387</c:v>
                </c:pt>
                <c:pt idx="1327">
                  <c:v>1530.2269740846855</c:v>
                </c:pt>
                <c:pt idx="1328">
                  <c:v>1529.07556176408</c:v>
                </c:pt>
                <c:pt idx="1329">
                  <c:v>1527.9258808905731</c:v>
                </c:pt>
                <c:pt idx="1330">
                  <c:v>1526.7779275615794</c:v>
                </c:pt>
                <c:pt idx="1331">
                  <c:v>1525.6316978862328</c:v>
                </c:pt>
                <c:pt idx="1332">
                  <c:v>1524.4871879853431</c:v>
                </c:pt>
                <c:pt idx="1333">
                  <c:v>1523.3443939913509</c:v>
                </c:pt>
                <c:pt idx="1334">
                  <c:v>1522.2033120482861</c:v>
                </c:pt>
                <c:pt idx="1335">
                  <c:v>1521.0639383117229</c:v>
                </c:pt>
                <c:pt idx="1336">
                  <c:v>1519.9262689487375</c:v>
                </c:pt>
                <c:pt idx="1337">
                  <c:v>1518.7903001378643</c:v>
                </c:pt>
                <c:pt idx="1338">
                  <c:v>1517.6560280690533</c:v>
                </c:pt>
                <c:pt idx="1339">
                  <c:v>1516.5234489436284</c:v>
                </c:pt>
                <c:pt idx="1340">
                  <c:v>1515.3925589742448</c:v>
                </c:pt>
                <c:pt idx="1341">
                  <c:v>1514.2633543848451</c:v>
                </c:pt>
                <c:pt idx="1342">
                  <c:v>1513.1358314106196</c:v>
                </c:pt>
                <c:pt idx="1343">
                  <c:v>1512.009986297963</c:v>
                </c:pt>
                <c:pt idx="1344">
                  <c:v>1510.885815304433</c:v>
                </c:pt>
                <c:pt idx="1345">
                  <c:v>1509.7633146987089</c:v>
                </c:pt>
                <c:pt idx="1346">
                  <c:v>1508.6424807605511</c:v>
                </c:pt>
                <c:pt idx="1347">
                  <c:v>1507.5233097807584</c:v>
                </c:pt>
                <c:pt idx="1348">
                  <c:v>1506.4057980611285</c:v>
                </c:pt>
                <c:pt idx="1349">
                  <c:v>1505.2899419144162</c:v>
                </c:pt>
                <c:pt idx="1350">
                  <c:v>1504.1757376642947</c:v>
                </c:pt>
                <c:pt idx="1351">
                  <c:v>1503.0631816453124</c:v>
                </c:pt>
                <c:pt idx="1352">
                  <c:v>1501.9522702028544</c:v>
                </c:pt>
                <c:pt idx="1353">
                  <c:v>1500.8429996931036</c:v>
                </c:pt>
                <c:pt idx="1354">
                  <c:v>1499.7353664829982</c:v>
                </c:pt>
                <c:pt idx="1355">
                  <c:v>1498.6293669501933</c:v>
                </c:pt>
                <c:pt idx="1356">
                  <c:v>1497.5249974830226</c:v>
                </c:pt>
                <c:pt idx="1357">
                  <c:v>1496.4222544804584</c:v>
                </c:pt>
                <c:pt idx="1358">
                  <c:v>1495.3211343520693</c:v>
                </c:pt>
                <c:pt idx="1359">
                  <c:v>1494.2216335179869</c:v>
                </c:pt>
                <c:pt idx="1360">
                  <c:v>1493.1237484088629</c:v>
                </c:pt>
                <c:pt idx="1361">
                  <c:v>1492.0274754658312</c:v>
                </c:pt>
                <c:pt idx="1362">
                  <c:v>1490.9328111404711</c:v>
                </c:pt>
                <c:pt idx="1363">
                  <c:v>1489.8397518947672</c:v>
                </c:pt>
                <c:pt idx="1364">
                  <c:v>1488.7482942010713</c:v>
                </c:pt>
                <c:pt idx="1365">
                  <c:v>1487.6584345420658</c:v>
                </c:pt>
                <c:pt idx="1366">
                  <c:v>1486.5701694107258</c:v>
                </c:pt>
                <c:pt idx="1367">
                  <c:v>1485.4834953102793</c:v>
                </c:pt>
                <c:pt idx="1368">
                  <c:v>1484.3984087541728</c:v>
                </c:pt>
                <c:pt idx="1369">
                  <c:v>1483.3149062660307</c:v>
                </c:pt>
                <c:pt idx="1370">
                  <c:v>1482.2329843796219</c:v>
                </c:pt>
                <c:pt idx="1371">
                  <c:v>1481.152639638821</c:v>
                </c:pt>
                <c:pt idx="1372">
                  <c:v>1480.0738685975691</c:v>
                </c:pt>
                <c:pt idx="1373">
                  <c:v>1478.9966678198414</c:v>
                </c:pt>
                <c:pt idx="1374">
                  <c:v>1477.921033879609</c:v>
                </c:pt>
                <c:pt idx="1375">
                  <c:v>1476.8469633608011</c:v>
                </c:pt>
                <c:pt idx="1376">
                  <c:v>1475.7744528572709</c:v>
                </c:pt>
                <c:pt idx="1377">
                  <c:v>1474.7034989727595</c:v>
                </c:pt>
                <c:pt idx="1378">
                  <c:v>1473.6340983208574</c:v>
                </c:pt>
                <c:pt idx="1379">
                  <c:v>1472.5662475249726</c:v>
                </c:pt>
                <c:pt idx="1380">
                  <c:v>1471.4999432182929</c:v>
                </c:pt>
                <c:pt idx="1381">
                  <c:v>1470.4351820437498</c:v>
                </c:pt>
                <c:pt idx="1382">
                  <c:v>1469.3719606539855</c:v>
                </c:pt>
                <c:pt idx="1383">
                  <c:v>1468.3102757113168</c:v>
                </c:pt>
                <c:pt idx="1384">
                  <c:v>1467.2501238876985</c:v>
                </c:pt>
                <c:pt idx="1385">
                  <c:v>1466.1915018646912</c:v>
                </c:pt>
                <c:pt idx="1386">
                  <c:v>1465.1344063334263</c:v>
                </c:pt>
                <c:pt idx="1387">
                  <c:v>1464.0788339945691</c:v>
                </c:pt>
                <c:pt idx="1388">
                  <c:v>1463.0247815582879</c:v>
                </c:pt>
                <c:pt idx="1389">
                  <c:v>1461.9722457442176</c:v>
                </c:pt>
                <c:pt idx="1390">
                  <c:v>1460.921223281425</c:v>
                </c:pt>
                <c:pt idx="1391">
                  <c:v>1459.8717109083775</c:v>
                </c:pt>
                <c:pt idx="1392">
                  <c:v>1458.823705372909</c:v>
                </c:pt>
                <c:pt idx="1393">
                  <c:v>1457.7772034321824</c:v>
                </c:pt>
                <c:pt idx="1394">
                  <c:v>1456.7322018526613</c:v>
                </c:pt>
                <c:pt idx="1395">
                  <c:v>1455.6886974100732</c:v>
                </c:pt>
                <c:pt idx="1396">
                  <c:v>1454.6466868893788</c:v>
                </c:pt>
                <c:pt idx="1397">
                  <c:v>1453.6061670847371</c:v>
                </c:pt>
                <c:pt idx="1398">
                  <c:v>1452.5671347994728</c:v>
                </c:pt>
                <c:pt idx="1399">
                  <c:v>1451.5295868460444</c:v>
                </c:pt>
                <c:pt idx="1400">
                  <c:v>1450.4935200460118</c:v>
                </c:pt>
                <c:pt idx="1401">
                  <c:v>1449.4589312300016</c:v>
                </c:pt>
                <c:pt idx="1402">
                  <c:v>1448.4258172376778</c:v>
                </c:pt>
                <c:pt idx="1403">
                  <c:v>1447.3941749177084</c:v>
                </c:pt>
                <c:pt idx="1404">
                  <c:v>1446.3640011277309</c:v>
                </c:pt>
                <c:pt idx="1405">
                  <c:v>1445.3352927343255</c:v>
                </c:pt>
                <c:pt idx="1406">
                  <c:v>1444.3080466129798</c:v>
                </c:pt>
                <c:pt idx="1407">
                  <c:v>1443.2822596480555</c:v>
                </c:pt>
                <c:pt idx="1408">
                  <c:v>1442.2579287327624</c:v>
                </c:pt>
                <c:pt idx="1409">
                  <c:v>1441.2350507691222</c:v>
                </c:pt>
                <c:pt idx="1410">
                  <c:v>1440.2136226679393</c:v>
                </c:pt>
                <c:pt idx="1411">
                  <c:v>1439.1936413487695</c:v>
                </c:pt>
                <c:pt idx="1412">
                  <c:v>1438.1751037398885</c:v>
                </c:pt>
                <c:pt idx="1413">
                  <c:v>1437.1580067782618</c:v>
                </c:pt>
                <c:pt idx="1414">
                  <c:v>1436.1423474095141</c:v>
                </c:pt>
                <c:pt idx="1415">
                  <c:v>1435.1281225878972</c:v>
                </c:pt>
                <c:pt idx="1416">
                  <c:v>1434.1153292762613</c:v>
                </c:pt>
                <c:pt idx="1417">
                  <c:v>1433.1039644460243</c:v>
                </c:pt>
                <c:pt idx="1418">
                  <c:v>1432.0940250771405</c:v>
                </c:pt>
                <c:pt idx="1419">
                  <c:v>1431.0855081580719</c:v>
                </c:pt>
                <c:pt idx="1420">
                  <c:v>1430.0784106857582</c:v>
                </c:pt>
                <c:pt idx="1421">
                  <c:v>1429.072729665585</c:v>
                </c:pt>
                <c:pt idx="1422">
                  <c:v>1428.0684621113576</c:v>
                </c:pt>
                <c:pt idx="1423">
                  <c:v>1427.0656050452685</c:v>
                </c:pt>
                <c:pt idx="1424">
                  <c:v>1426.0641554978683</c:v>
                </c:pt>
                <c:pt idx="1425">
                  <c:v>1425.0641105080379</c:v>
                </c:pt>
                <c:pt idx="1426">
                  <c:v>1424.0654671229586</c:v>
                </c:pt>
                <c:pt idx="1427">
                  <c:v>1423.0682223980828</c:v>
                </c:pt>
                <c:pt idx="1428">
                  <c:v>1422.0723733971042</c:v>
                </c:pt>
                <c:pt idx="1429">
                  <c:v>1421.0779171919316</c:v>
                </c:pt>
                <c:pt idx="1430">
                  <c:v>1420.084850862657</c:v>
                </c:pt>
                <c:pt idx="1431">
                  <c:v>1419.0931714975293</c:v>
                </c:pt>
                <c:pt idx="1432">
                  <c:v>1418.1028761929256</c:v>
                </c:pt>
                <c:pt idx="1433">
                  <c:v>1417.1139620533208</c:v>
                </c:pt>
                <c:pt idx="1434">
                  <c:v>1416.1264261912631</c:v>
                </c:pt>
                <c:pt idx="1435">
                  <c:v>1415.1402657273416</c:v>
                </c:pt>
                <c:pt idx="1436">
                  <c:v>1414.1554777901615</c:v>
                </c:pt>
                <c:pt idx="1437">
                  <c:v>1413.172059516316</c:v>
                </c:pt>
                <c:pt idx="1438">
                  <c:v>1412.190008050356</c:v>
                </c:pt>
                <c:pt idx="1439">
                  <c:v>1411.2093205447652</c:v>
                </c:pt>
                <c:pt idx="1440">
                  <c:v>1410.2299941599319</c:v>
                </c:pt>
                <c:pt idx="1441">
                  <c:v>1409.2520260641209</c:v>
                </c:pt>
                <c:pt idx="1442">
                  <c:v>1408.2754134334457</c:v>
                </c:pt>
                <c:pt idx="1443">
                  <c:v>1407.3001534518435</c:v>
                </c:pt>
                <c:pt idx="1444">
                  <c:v>1406.3262433110465</c:v>
                </c:pt>
                <c:pt idx="1445">
                  <c:v>1405.3536802105548</c:v>
                </c:pt>
                <c:pt idx="1446">
                  <c:v>1404.3824613576105</c:v>
                </c:pt>
                <c:pt idx="1447">
                  <c:v>1403.4125839671701</c:v>
                </c:pt>
                <c:pt idx="1448">
                  <c:v>1402.4440452618787</c:v>
                </c:pt>
                <c:pt idx="1449">
                  <c:v>1401.476842472043</c:v>
                </c:pt>
                <c:pt idx="1450">
                  <c:v>1400.5109728356047</c:v>
                </c:pt>
                <c:pt idx="1451">
                  <c:v>1399.5464335981144</c:v>
                </c:pt>
                <c:pt idx="1452">
                  <c:v>1398.5832220127063</c:v>
                </c:pt>
                <c:pt idx="1453">
                  <c:v>1397.6213353400703</c:v>
                </c:pt>
                <c:pt idx="1454">
                  <c:v>1396.6607708484275</c:v>
                </c:pt>
                <c:pt idx="1455">
                  <c:v>1395.7015258135043</c:v>
                </c:pt>
                <c:pt idx="1456">
                  <c:v>1394.7435975185053</c:v>
                </c:pt>
                <c:pt idx="1457">
                  <c:v>1393.7869832540889</c:v>
                </c:pt>
                <c:pt idx="1458">
                  <c:v>1392.8316803183429</c:v>
                </c:pt>
                <c:pt idx="1459">
                  <c:v>1391.877686016755</c:v>
                </c:pt>
                <c:pt idx="1460">
                  <c:v>1390.924997662192</c:v>
                </c:pt>
                <c:pt idx="1461">
                  <c:v>1389.9736125748716</c:v>
                </c:pt>
                <c:pt idx="1462">
                  <c:v>1389.0235280823392</c:v>
                </c:pt>
                <c:pt idx="1463">
                  <c:v>1388.0747415194417</c:v>
                </c:pt>
                <c:pt idx="1464">
                  <c:v>1387.1272502283018</c:v>
                </c:pt>
                <c:pt idx="1465">
                  <c:v>1386.1810515582961</c:v>
                </c:pt>
                <c:pt idx="1466">
                  <c:v>1385.2361428660276</c:v>
                </c:pt>
                <c:pt idx="1467">
                  <c:v>1384.2925215153014</c:v>
                </c:pt>
                <c:pt idx="1468">
                  <c:v>1383.3501848771016</c:v>
                </c:pt>
                <c:pt idx="1469">
                  <c:v>1382.4091303295663</c:v>
                </c:pt>
                <c:pt idx="1470">
                  <c:v>1381.4693552579622</c:v>
                </c:pt>
                <c:pt idx="1471">
                  <c:v>1380.5308570546617</c:v>
                </c:pt>
                <c:pt idx="1472">
                  <c:v>1379.593633119119</c:v>
                </c:pt>
                <c:pt idx="1473">
                  <c:v>1378.6576808578441</c:v>
                </c:pt>
                <c:pt idx="1474">
                  <c:v>1377.7229976843807</c:v>
                </c:pt>
                <c:pt idx="1475">
                  <c:v>1376.7895810192833</c:v>
                </c:pt>
                <c:pt idx="1476">
                  <c:v>1375.8574282900895</c:v>
                </c:pt>
                <c:pt idx="1477">
                  <c:v>1374.9265369313007</c:v>
                </c:pt>
                <c:pt idx="1478">
                  <c:v>1373.9969043843555</c:v>
                </c:pt>
                <c:pt idx="1479">
                  <c:v>1373.0685280976095</c:v>
                </c:pt>
                <c:pt idx="1480">
                  <c:v>1372.1414055263083</c:v>
                </c:pt>
                <c:pt idx="1481">
                  <c:v>1371.2155341325656</c:v>
                </c:pt>
                <c:pt idx="1482">
                  <c:v>1370.290911385342</c:v>
                </c:pt>
                <c:pt idx="1483">
                  <c:v>1369.3675347604194</c:v>
                </c:pt>
                <c:pt idx="1484">
                  <c:v>1368.4454017403787</c:v>
                </c:pt>
                <c:pt idx="1485">
                  <c:v>1367.5245098145774</c:v>
                </c:pt>
                <c:pt idx="1486">
                  <c:v>1366.6048564791274</c:v>
                </c:pt>
                <c:pt idx="1487">
                  <c:v>1365.6864392368698</c:v>
                </c:pt>
                <c:pt idx="1488">
                  <c:v>1364.7692555973554</c:v>
                </c:pt>
                <c:pt idx="1489">
                  <c:v>1363.8533030768203</c:v>
                </c:pt>
                <c:pt idx="1490">
                  <c:v>1362.9385791981638</c:v>
                </c:pt>
                <c:pt idx="1491">
                  <c:v>1362.0250814909264</c:v>
                </c:pt>
                <c:pt idx="1492">
                  <c:v>1361.1128074912672</c:v>
                </c:pt>
                <c:pt idx="1493">
                  <c:v>1360.2017547419425</c:v>
                </c:pt>
                <c:pt idx="1494">
                  <c:v>1359.2919207922823</c:v>
                </c:pt>
                <c:pt idx="1495">
                  <c:v>1358.3833031981699</c:v>
                </c:pt>
                <c:pt idx="1496">
                  <c:v>1357.4758995220188</c:v>
                </c:pt>
                <c:pt idx="1497">
                  <c:v>1356.5697073327517</c:v>
                </c:pt>
                <c:pt idx="1498">
                  <c:v>1355.6647242057788</c:v>
                </c:pt>
                <c:pt idx="1499">
                  <c:v>1354.7609477229748</c:v>
                </c:pt>
                <c:pt idx="1500">
                  <c:v>1353.8583754726599</c:v>
                </c:pt>
                <c:pt idx="1501">
                  <c:v>1352.9570050495754</c:v>
                </c:pt>
                <c:pt idx="1502">
                  <c:v>1352.056834054865</c:v>
                </c:pt>
                <c:pt idx="1503">
                  <c:v>1351.1578600960522</c:v>
                </c:pt>
                <c:pt idx="1504">
                  <c:v>1350.2600807870181</c:v>
                </c:pt>
                <c:pt idx="1505">
                  <c:v>1349.3634937479828</c:v>
                </c:pt>
                <c:pt idx="1506">
                  <c:v>1348.4680966054827</c:v>
                </c:pt>
                <c:pt idx="1507">
                  <c:v>1347.5738869923489</c:v>
                </c:pt>
                <c:pt idx="1508">
                  <c:v>1346.6808625476885</c:v>
                </c:pt>
                <c:pt idx="1509">
                  <c:v>1345.7890209168625</c:v>
                </c:pt>
                <c:pt idx="1510">
                  <c:v>1344.8983597514641</c:v>
                </c:pt>
                <c:pt idx="1511">
                  <c:v>1344.0088767093002</c:v>
                </c:pt>
                <c:pt idx="1512">
                  <c:v>1343.1205694543703</c:v>
                </c:pt>
                <c:pt idx="1513">
                  <c:v>1342.233435656844</c:v>
                </c:pt>
                <c:pt idx="1514">
                  <c:v>1341.3474729930442</c:v>
                </c:pt>
                <c:pt idx="1515">
                  <c:v>1340.4626791454236</c:v>
                </c:pt>
                <c:pt idx="1516">
                  <c:v>1339.579051802546</c:v>
                </c:pt>
                <c:pt idx="1517">
                  <c:v>1338.696588659066</c:v>
                </c:pt>
                <c:pt idx="1518">
                  <c:v>1337.8152874157092</c:v>
                </c:pt>
                <c:pt idx="1519">
                  <c:v>1336.9351457792513</c:v>
                </c:pt>
                <c:pt idx="1520">
                  <c:v>1336.0561614625001</c:v>
                </c:pt>
                <c:pt idx="1521">
                  <c:v>1335.1783321842722</c:v>
                </c:pt>
                <c:pt idx="1522">
                  <c:v>1334.3016556693776</c:v>
                </c:pt>
                <c:pt idx="1523">
                  <c:v>1333.4261296485975</c:v>
                </c:pt>
                <c:pt idx="1524">
                  <c:v>1332.5517518586639</c:v>
                </c:pt>
                <c:pt idx="1525">
                  <c:v>1331.6785200422426</c:v>
                </c:pt>
                <c:pt idx="1526">
                  <c:v>1330.8064319479124</c:v>
                </c:pt>
                <c:pt idx="1527">
                  <c:v>1329.9354853301454</c:v>
                </c:pt>
                <c:pt idx="1528">
                  <c:v>1329.0656779492886</c:v>
                </c:pt>
                <c:pt idx="1529">
                  <c:v>1328.197007571544</c:v>
                </c:pt>
                <c:pt idx="1530">
                  <c:v>1327.3294719689497</c:v>
                </c:pt>
                <c:pt idx="1531">
                  <c:v>1326.4630689193616</c:v>
                </c:pt>
                <c:pt idx="1532">
                  <c:v>1325.5977962064335</c:v>
                </c:pt>
                <c:pt idx="1533">
                  <c:v>1324.7336516195974</c:v>
                </c:pt>
                <c:pt idx="1534">
                  <c:v>1323.8706329540471</c:v>
                </c:pt>
                <c:pt idx="1535">
                  <c:v>1323.0087380107177</c:v>
                </c:pt>
                <c:pt idx="1536">
                  <c:v>1322.147964596267</c:v>
                </c:pt>
                <c:pt idx="1537">
                  <c:v>1321.2883105230574</c:v>
                </c:pt>
                <c:pt idx="1538">
                  <c:v>1320.4297736091373</c:v>
                </c:pt>
                <c:pt idx="1539">
                  <c:v>1319.5723516782223</c:v>
                </c:pt>
                <c:pt idx="1540">
                  <c:v>1318.7160425596769</c:v>
                </c:pt>
                <c:pt idx="1541">
                  <c:v>1317.8608440884971</c:v>
                </c:pt>
                <c:pt idx="1542">
                  <c:v>1317.0067541052899</c:v>
                </c:pt>
                <c:pt idx="1543">
                  <c:v>1316.1537704562581</c:v>
                </c:pt>
                <c:pt idx="1544">
                  <c:v>1315.3018909931795</c:v>
                </c:pt>
                <c:pt idx="1545">
                  <c:v>1314.4511135733908</c:v>
                </c:pt>
                <c:pt idx="1546">
                  <c:v>1313.601436059769</c:v>
                </c:pt>
                <c:pt idx="1547">
                  <c:v>1312.7528563207118</c:v>
                </c:pt>
                <c:pt idx="1548">
                  <c:v>1311.9053722301239</c:v>
                </c:pt>
                <c:pt idx="1549">
                  <c:v>1311.0589816673951</c:v>
                </c:pt>
                <c:pt idx="1550">
                  <c:v>1310.2136825173839</c:v>
                </c:pt>
                <c:pt idx="1551">
                  <c:v>1309.3694726704009</c:v>
                </c:pt>
                <c:pt idx="1552">
                  <c:v>1308.5263500221909</c:v>
                </c:pt>
                <c:pt idx="1553">
                  <c:v>1307.6843124739139</c:v>
                </c:pt>
                <c:pt idx="1554">
                  <c:v>1306.8433579321299</c:v>
                </c:pt>
                <c:pt idx="1555">
                  <c:v>1306.0034843087803</c:v>
                </c:pt>
                <c:pt idx="1556">
                  <c:v>1305.1646895211704</c:v>
                </c:pt>
                <c:pt idx="1557">
                  <c:v>1304.3269714919527</c:v>
                </c:pt>
                <c:pt idx="1558">
                  <c:v>1303.4903281491099</c:v>
                </c:pt>
                <c:pt idx="1559">
                  <c:v>1302.6547574259373</c:v>
                </c:pt>
                <c:pt idx="1560">
                  <c:v>1301.8202572610264</c:v>
                </c:pt>
                <c:pt idx="1561">
                  <c:v>1300.9868255982474</c:v>
                </c:pt>
                <c:pt idx="1562">
                  <c:v>1300.1544603867321</c:v>
                </c:pt>
                <c:pt idx="1563">
                  <c:v>1299.3231595808584</c:v>
                </c:pt>
                <c:pt idx="1564">
                  <c:v>1298.4929211402316</c:v>
                </c:pt>
                <c:pt idx="1565">
                  <c:v>1297.6637430296691</c:v>
                </c:pt>
                <c:pt idx="1566">
                  <c:v>1296.8356232191848</c:v>
                </c:pt>
                <c:pt idx="1567">
                  <c:v>1296.0085596839683</c:v>
                </c:pt>
                <c:pt idx="1568">
                  <c:v>1295.1825504043736</c:v>
                </c:pt>
                <c:pt idx="1569">
                  <c:v>1294.3575933658992</c:v>
                </c:pt>
                <c:pt idx="1570">
                  <c:v>1293.5336865591739</c:v>
                </c:pt>
                <c:pt idx="1571">
                  <c:v>1292.7108279799377</c:v>
                </c:pt>
                <c:pt idx="1572">
                  <c:v>1291.8890156290288</c:v>
                </c:pt>
                <c:pt idx="1573">
                  <c:v>1291.0682475123649</c:v>
                </c:pt>
                <c:pt idx="1574">
                  <c:v>1290.2485216409284</c:v>
                </c:pt>
                <c:pt idx="1575">
                  <c:v>1289.4298360307503</c:v>
                </c:pt>
                <c:pt idx="1576">
                  <c:v>1288.612188702893</c:v>
                </c:pt>
                <c:pt idx="1577">
                  <c:v>1287.795577683436</c:v>
                </c:pt>
                <c:pt idx="1578">
                  <c:v>1286.9800010034594</c:v>
                </c:pt>
                <c:pt idx="1579">
                  <c:v>1286.1654566990267</c:v>
                </c:pt>
                <c:pt idx="1580">
                  <c:v>1285.3519428111715</c:v>
                </c:pt>
                <c:pt idx="1581">
                  <c:v>1284.53945738588</c:v>
                </c:pt>
                <c:pt idx="1582">
                  <c:v>1283.7279984740758</c:v>
                </c:pt>
                <c:pt idx="1583">
                  <c:v>1282.9175641316046</c:v>
                </c:pt>
                <c:pt idx="1584">
                  <c:v>1282.1081524192191</c:v>
                </c:pt>
                <c:pt idx="1585">
                  <c:v>1281.2997614025612</c:v>
                </c:pt>
                <c:pt idx="1586">
                  <c:v>1280.4923891521503</c:v>
                </c:pt>
                <c:pt idx="1587">
                  <c:v>1279.6860337433641</c:v>
                </c:pt>
                <c:pt idx="1588">
                  <c:v>1278.8806932564269</c:v>
                </c:pt>
                <c:pt idx="1589">
                  <c:v>1278.0763657763914</c:v>
                </c:pt>
                <c:pt idx="1590">
                  <c:v>1277.2730493931253</c:v>
                </c:pt>
                <c:pt idx="1591">
                  <c:v>1276.4707422012953</c:v>
                </c:pt>
                <c:pt idx="1592">
                  <c:v>1275.669442300353</c:v>
                </c:pt>
                <c:pt idx="1593">
                  <c:v>1274.8691477945183</c:v>
                </c:pt>
                <c:pt idx="1594">
                  <c:v>1274.0698567927661</c:v>
                </c:pt>
                <c:pt idx="1595">
                  <c:v>1273.2715674088111</c:v>
                </c:pt>
                <c:pt idx="1596">
                  <c:v>1272.4742777610909</c:v>
                </c:pt>
                <c:pt idx="1597">
                  <c:v>1271.6779859727549</c:v>
                </c:pt>
                <c:pt idx="1598">
                  <c:v>1270.8826901716463</c:v>
                </c:pt>
                <c:pt idx="1599">
                  <c:v>1270.0883884902889</c:v>
                </c:pt>
                <c:pt idx="1600">
                  <c:v>1269.2950790658724</c:v>
                </c:pt>
                <c:pt idx="1601">
                  <c:v>1268.5027600402386</c:v>
                </c:pt>
                <c:pt idx="1602">
                  <c:v>1267.7114295598642</c:v>
                </c:pt>
                <c:pt idx="1603">
                  <c:v>1266.9210857758492</c:v>
                </c:pt>
                <c:pt idx="1604">
                  <c:v>1266.1317268439016</c:v>
                </c:pt>
                <c:pt idx="1605">
                  <c:v>1265.3433509243227</c:v>
                </c:pt>
                <c:pt idx="1606">
                  <c:v>1264.5559561819928</c:v>
                </c:pt>
                <c:pt idx="1607">
                  <c:v>1263.7695407863571</c:v>
                </c:pt>
                <c:pt idx="1608">
                  <c:v>1262.9841029114123</c:v>
                </c:pt>
                <c:pt idx="1609">
                  <c:v>1262.199640735691</c:v>
                </c:pt>
                <c:pt idx="1610">
                  <c:v>1261.4161524422484</c:v>
                </c:pt>
                <c:pt idx="1611">
                  <c:v>1260.6336362186489</c:v>
                </c:pt>
                <c:pt idx="1612">
                  <c:v>1259.8520902569512</c:v>
                </c:pt>
                <c:pt idx="1613">
                  <c:v>1259.0715127536942</c:v>
                </c:pt>
                <c:pt idx="1614">
                  <c:v>1258.2919019098838</c:v>
                </c:pt>
                <c:pt idx="1615">
                  <c:v>1257.5132559309793</c:v>
                </c:pt>
                <c:pt idx="1616">
                  <c:v>1256.7355730268782</c:v>
                </c:pt>
                <c:pt idx="1617">
                  <c:v>1255.9588514119048</c:v>
                </c:pt>
                <c:pt idx="1618">
                  <c:v>1255.1830893047941</c:v>
                </c:pt>
                <c:pt idx="1619">
                  <c:v>1254.4082849286804</c:v>
                </c:pt>
                <c:pt idx="1620">
                  <c:v>1253.6344365110808</c:v>
                </c:pt>
                <c:pt idx="1621">
                  <c:v>1252.8615422838855</c:v>
                </c:pt>
                <c:pt idx="1622">
                  <c:v>1252.089600483341</c:v>
                </c:pt>
                <c:pt idx="1623">
                  <c:v>1251.3186093500383</c:v>
                </c:pt>
                <c:pt idx="1624">
                  <c:v>1250.5485671289</c:v>
                </c:pt>
                <c:pt idx="1625">
                  <c:v>1249.779472069165</c:v>
                </c:pt>
                <c:pt idx="1626">
                  <c:v>1249.0113224243773</c:v>
                </c:pt>
                <c:pt idx="1627">
                  <c:v>1248.2441164523725</c:v>
                </c:pt>
                <c:pt idx="1628">
                  <c:v>1247.4778524152623</c:v>
                </c:pt>
                <c:pt idx="1629">
                  <c:v>1246.7125285794248</c:v>
                </c:pt>
                <c:pt idx="1630">
                  <c:v>1245.9481432154889</c:v>
                </c:pt>
                <c:pt idx="1631">
                  <c:v>1245.1846945983225</c:v>
                </c:pt>
                <c:pt idx="1632">
                  <c:v>1244.4221810070192</c:v>
                </c:pt>
                <c:pt idx="1633">
                  <c:v>1243.6606007248852</c:v>
                </c:pt>
                <c:pt idx="1634">
                  <c:v>1242.8999520394264</c:v>
                </c:pt>
                <c:pt idx="1635">
                  <c:v>1242.1402332423361</c:v>
                </c:pt>
                <c:pt idx="1636">
                  <c:v>1241.3814426294821</c:v>
                </c:pt>
                <c:pt idx="1637">
                  <c:v>1240.6235785008926</c:v>
                </c:pt>
                <c:pt idx="1638">
                  <c:v>1239.8666391607458</c:v>
                </c:pt>
                <c:pt idx="1639">
                  <c:v>1239.1106229173549</c:v>
                </c:pt>
                <c:pt idx="1640">
                  <c:v>1238.3555280831579</c:v>
                </c:pt>
                <c:pt idx="1641">
                  <c:v>1237.6013529747031</c:v>
                </c:pt>
                <c:pt idx="1642">
                  <c:v>1236.8480959126368</c:v>
                </c:pt>
                <c:pt idx="1643">
                  <c:v>1236.0957552216923</c:v>
                </c:pt>
                <c:pt idx="1644">
                  <c:v>1235.3443292306763</c:v>
                </c:pt>
                <c:pt idx="1645">
                  <c:v>1234.5938162724558</c:v>
                </c:pt>
                <c:pt idx="1646">
                  <c:v>1233.8442146839479</c:v>
                </c:pt>
                <c:pt idx="1647">
                  <c:v>1233.0955228061057</c:v>
                </c:pt>
                <c:pt idx="1648">
                  <c:v>1232.3477389839068</c:v>
                </c:pt>
                <c:pt idx="1649">
                  <c:v>1231.6008615663409</c:v>
                </c:pt>
                <c:pt idx="1650">
                  <c:v>1230.8548889063975</c:v>
                </c:pt>
                <c:pt idx="1651">
                  <c:v>1230.1098193610546</c:v>
                </c:pt>
                <c:pt idx="1652">
                  <c:v>1229.3656512912657</c:v>
                </c:pt>
                <c:pt idx="1653">
                  <c:v>1228.6223830619481</c:v>
                </c:pt>
                <c:pt idx="1654">
                  <c:v>1227.8800130419711</c:v>
                </c:pt>
                <c:pt idx="1655">
                  <c:v>1227.1385396041439</c:v>
                </c:pt>
                <c:pt idx="1656">
                  <c:v>1226.3979611252034</c:v>
                </c:pt>
                <c:pt idx="1657">
                  <c:v>1225.6582759858036</c:v>
                </c:pt>
                <c:pt idx="1658">
                  <c:v>1224.9194825705017</c:v>
                </c:pt>
                <c:pt idx="1659">
                  <c:v>1224.1815792677482</c:v>
                </c:pt>
                <c:pt idx="1660">
                  <c:v>1223.4445644698749</c:v>
                </c:pt>
                <c:pt idx="1661">
                  <c:v>1222.7084365730821</c:v>
                </c:pt>
                <c:pt idx="1662">
                  <c:v>1221.9731939774276</c:v>
                </c:pt>
                <c:pt idx="1663">
                  <c:v>1221.2388350868162</c:v>
                </c:pt>
                <c:pt idx="1664">
                  <c:v>1220.5053583089864</c:v>
                </c:pt>
                <c:pt idx="1665">
                  <c:v>1219.7727620554995</c:v>
                </c:pt>
                <c:pt idx="1666">
                  <c:v>1219.0410447417289</c:v>
                </c:pt>
                <c:pt idx="1667">
                  <c:v>1218.3102047868479</c:v>
                </c:pt>
                <c:pt idx="1668">
                  <c:v>1217.580240613818</c:v>
                </c:pt>
                <c:pt idx="1669">
                  <c:v>1216.8511506493785</c:v>
                </c:pt>
                <c:pt idx="1670">
                  <c:v>1216.1229333240349</c:v>
                </c:pt>
                <c:pt idx="1671">
                  <c:v>1215.3955870720467</c:v>
                </c:pt>
                <c:pt idx="1672">
                  <c:v>1214.6691103314181</c:v>
                </c:pt>
                <c:pt idx="1673">
                  <c:v>1213.9435015438844</c:v>
                </c:pt>
                <c:pt idx="1674">
                  <c:v>1213.2187591549025</c:v>
                </c:pt>
                <c:pt idx="1675">
                  <c:v>1212.4948816136412</c:v>
                </c:pt>
                <c:pt idx="1676">
                  <c:v>1211.7718673729651</c:v>
                </c:pt>
                <c:pt idx="1677">
                  <c:v>1211.0497148894292</c:v>
                </c:pt>
                <c:pt idx="1678">
                  <c:v>1210.3284226232652</c:v>
                </c:pt>
                <c:pt idx="1679">
                  <c:v>1209.6079890383703</c:v>
                </c:pt>
                <c:pt idx="1680">
                  <c:v>1208.8884126022976</c:v>
                </c:pt>
                <c:pt idx="1681">
                  <c:v>1208.1696917862439</c:v>
                </c:pt>
                <c:pt idx="1682">
                  <c:v>1207.4518250650399</c:v>
                </c:pt>
                <c:pt idx="1683">
                  <c:v>1206.7348109171389</c:v>
                </c:pt>
                <c:pt idx="1684">
                  <c:v>1206.0186478246067</c:v>
                </c:pt>
                <c:pt idx="1685">
                  <c:v>1205.3033342731094</c:v>
                </c:pt>
                <c:pt idx="1686">
                  <c:v>1204.5888687519041</c:v>
                </c:pt>
                <c:pt idx="1687">
                  <c:v>1203.8752497538285</c:v>
                </c:pt>
                <c:pt idx="1688">
                  <c:v>1203.1624757752884</c:v>
                </c:pt>
                <c:pt idx="1689">
                  <c:v>1202.4505453162499</c:v>
                </c:pt>
                <c:pt idx="1690">
                  <c:v>1201.739456880226</c:v>
                </c:pt>
                <c:pt idx="1691">
                  <c:v>1201.0292089742682</c:v>
                </c:pt>
                <c:pt idx="1692">
                  <c:v>1200.3198001089559</c:v>
                </c:pt>
                <c:pt idx="1693">
                  <c:v>1199.611228798384</c:v>
                </c:pt>
                <c:pt idx="1694">
                  <c:v>1198.9034935601546</c:v>
                </c:pt>
                <c:pt idx="1695">
                  <c:v>1198.1965929153671</c:v>
                </c:pt>
                <c:pt idx="1696">
                  <c:v>1197.4905253886047</c:v>
                </c:pt>
                <c:pt idx="1697">
                  <c:v>1196.7852895079282</c:v>
                </c:pt>
                <c:pt idx="1698">
                  <c:v>1196.0808838048631</c:v>
                </c:pt>
                <c:pt idx="1699">
                  <c:v>1195.3773068143896</c:v>
                </c:pt>
                <c:pt idx="1700">
                  <c:v>1194.6745570749338</c:v>
                </c:pt>
                <c:pt idx="1701">
                  <c:v>1193.9726331283564</c:v>
                </c:pt>
                <c:pt idx="1702">
                  <c:v>1193.2715335199425</c:v>
                </c:pt>
                <c:pt idx="1703">
                  <c:v>1192.5712567983933</c:v>
                </c:pt>
                <c:pt idx="1704">
                  <c:v>1191.8718015158138</c:v>
                </c:pt>
                <c:pt idx="1705">
                  <c:v>1191.1731662277036</c:v>
                </c:pt>
                <c:pt idx="1706">
                  <c:v>1190.475349492948</c:v>
                </c:pt>
                <c:pt idx="1707">
                  <c:v>1189.778349873807</c:v>
                </c:pt>
                <c:pt idx="1708">
                  <c:v>1189.0821659359051</c:v>
                </c:pt>
                <c:pt idx="1709">
                  <c:v>1188.3867962482232</c:v>
                </c:pt>
                <c:pt idx="1710">
                  <c:v>1187.6922393830873</c:v>
                </c:pt>
                <c:pt idx="1711">
                  <c:v>1186.9984939161579</c:v>
                </c:pt>
                <c:pt idx="1712">
                  <c:v>1186.3055584264227</c:v>
                </c:pt>
                <c:pt idx="1713">
                  <c:v>1185.6134314961857</c:v>
                </c:pt>
                <c:pt idx="1714">
                  <c:v>1184.9221117110567</c:v>
                </c:pt>
                <c:pt idx="1715">
                  <c:v>1184.2315976599432</c:v>
                </c:pt>
                <c:pt idx="1716">
                  <c:v>1183.5418879350393</c:v>
                </c:pt>
                <c:pt idx="1717">
                  <c:v>1182.8529811318174</c:v>
                </c:pt>
                <c:pt idx="1718">
                  <c:v>1182.1648758490182</c:v>
                </c:pt>
                <c:pt idx="1719">
                  <c:v>1181.477570688641</c:v>
                </c:pt>
                <c:pt idx="1720">
                  <c:v>1180.7910642559339</c:v>
                </c:pt>
                <c:pt idx="1721">
                  <c:v>1180.1053551593859</c:v>
                </c:pt>
                <c:pt idx="1722">
                  <c:v>1179.4204420107153</c:v>
                </c:pt>
                <c:pt idx="1723">
                  <c:v>1178.7363234248621</c:v>
                </c:pt>
                <c:pt idx="1724">
                  <c:v>1178.0529980199783</c:v>
                </c:pt>
                <c:pt idx="1725">
                  <c:v>1177.3704644174172</c:v>
                </c:pt>
                <c:pt idx="1726">
                  <c:v>1176.6887212417266</c:v>
                </c:pt>
                <c:pt idx="1727">
                  <c:v>1176.0077671206379</c:v>
                </c:pt>
                <c:pt idx="1728">
                  <c:v>1175.3276006850563</c:v>
                </c:pt>
                <c:pt idx="1729">
                  <c:v>1174.6482205690534</c:v>
                </c:pt>
                <c:pt idx="1730">
                  <c:v>1173.9696254098569</c:v>
                </c:pt>
                <c:pt idx="1731">
                  <c:v>1173.2918138478419</c:v>
                </c:pt>
                <c:pt idx="1732">
                  <c:v>1172.6147845265218</c:v>
                </c:pt>
                <c:pt idx="1733">
                  <c:v>1171.9385360925389</c:v>
                </c:pt>
                <c:pt idx="1734">
                  <c:v>1171.2630671956554</c:v>
                </c:pt>
                <c:pt idx="1735">
                  <c:v>1170.5883764887456</c:v>
                </c:pt>
                <c:pt idx="1736">
                  <c:v>1169.9144626277848</c:v>
                </c:pt>
                <c:pt idx="1737">
                  <c:v>1169.2413242718424</c:v>
                </c:pt>
                <c:pt idx="1738">
                  <c:v>1168.5689600830722</c:v>
                </c:pt>
                <c:pt idx="1739">
                  <c:v>1167.8973687267026</c:v>
                </c:pt>
                <c:pt idx="1740">
                  <c:v>1167.2265488710293</c:v>
                </c:pt>
                <c:pt idx="1741">
                  <c:v>1166.5564991874066</c:v>
                </c:pt>
                <c:pt idx="1742">
                  <c:v>1165.8872183502365</c:v>
                </c:pt>
                <c:pt idx="1743">
                  <c:v>1165.2187050369621</c:v>
                </c:pt>
                <c:pt idx="1744">
                  <c:v>1164.5509579280588</c:v>
                </c:pt>
                <c:pt idx="1745">
                  <c:v>1163.8839757070232</c:v>
                </c:pt>
                <c:pt idx="1746">
                  <c:v>1163.2177570603676</c:v>
                </c:pt>
                <c:pt idx="1747">
                  <c:v>1162.55230067761</c:v>
                </c:pt>
                <c:pt idx="1748">
                  <c:v>1161.8876052512649</c:v>
                </c:pt>
                <c:pt idx="1749">
                  <c:v>1161.2236694768355</c:v>
                </c:pt>
                <c:pt idx="1750">
                  <c:v>1160.5604920528056</c:v>
                </c:pt>
                <c:pt idx="1751">
                  <c:v>1159.8980716806291</c:v>
                </c:pt>
                <c:pt idx="1752">
                  <c:v>1159.2364070647245</c:v>
                </c:pt>
                <c:pt idx="1753">
                  <c:v>1158.5754969124644</c:v>
                </c:pt>
                <c:pt idx="1754">
                  <c:v>1157.9153399341665</c:v>
                </c:pt>
                <c:pt idx="1755">
                  <c:v>1157.2559348430877</c:v>
                </c:pt>
                <c:pt idx="1756">
                  <c:v>1156.5972803554139</c:v>
                </c:pt>
                <c:pt idx="1757">
                  <c:v>1155.9393751902514</c:v>
                </c:pt>
                <c:pt idx="1758">
                  <c:v>1155.2822180696205</c:v>
                </c:pt>
                <c:pt idx="1759">
                  <c:v>1154.6258077184445</c:v>
                </c:pt>
                <c:pt idx="1760">
                  <c:v>1153.9701428645442</c:v>
                </c:pt>
                <c:pt idx="1761">
                  <c:v>1153.3152222386275</c:v>
                </c:pt>
                <c:pt idx="1762">
                  <c:v>1152.6610445742838</c:v>
                </c:pt>
                <c:pt idx="1763">
                  <c:v>1152.0076086079719</c:v>
                </c:pt>
                <c:pt idx="1764">
                  <c:v>1151.3549130790154</c:v>
                </c:pt>
                <c:pt idx="1765">
                  <c:v>1150.7029567295936</c:v>
                </c:pt>
                <c:pt idx="1766">
                  <c:v>1150.0517383047325</c:v>
                </c:pt>
                <c:pt idx="1767">
                  <c:v>1149.4012565522978</c:v>
                </c:pt>
                <c:pt idx="1768">
                  <c:v>1148.7515102229861</c:v>
                </c:pt>
                <c:pt idx="1769">
                  <c:v>1148.1024980703176</c:v>
                </c:pt>
                <c:pt idx="1770">
                  <c:v>1147.4542188506282</c:v>
                </c:pt>
                <c:pt idx="1771">
                  <c:v>1146.8066713230601</c:v>
                </c:pt>
                <c:pt idx="1772">
                  <c:v>1146.1598542495556</c:v>
                </c:pt>
                <c:pt idx="1773">
                  <c:v>1145.5137663948492</c:v>
                </c:pt>
                <c:pt idx="1774">
                  <c:v>1144.8684065264576</c:v>
                </c:pt>
                <c:pt idx="1775">
                  <c:v>1144.2237734146747</c:v>
                </c:pt>
                <c:pt idx="1776">
                  <c:v>1143.5798658325618</c:v>
                </c:pt>
                <c:pt idx="1777">
                  <c:v>1142.9366825559405</c:v>
                </c:pt>
                <c:pt idx="1778">
                  <c:v>1142.294222363385</c:v>
                </c:pt>
                <c:pt idx="1779">
                  <c:v>1141.6524840362149</c:v>
                </c:pt>
                <c:pt idx="1780">
                  <c:v>1141.0114663584852</c:v>
                </c:pt>
                <c:pt idx="1781">
                  <c:v>1140.3711681169823</c:v>
                </c:pt>
                <c:pt idx="1782">
                  <c:v>1139.7315881012128</c:v>
                </c:pt>
                <c:pt idx="1783">
                  <c:v>1139.0927251033982</c:v>
                </c:pt>
                <c:pt idx="1784">
                  <c:v>1138.4545779184664</c:v>
                </c:pt>
                <c:pt idx="1785">
                  <c:v>1137.8171453440439</c:v>
                </c:pt>
                <c:pt idx="1786">
                  <c:v>1137.1804261804489</c:v>
                </c:pt>
                <c:pt idx="1787">
                  <c:v>1136.5444192306836</c:v>
                </c:pt>
                <c:pt idx="1788">
                  <c:v>1135.909123300426</c:v>
                </c:pt>
                <c:pt idx="1789">
                  <c:v>1135.2745371980236</c:v>
                </c:pt>
                <c:pt idx="1790">
                  <c:v>1134.6406597344849</c:v>
                </c:pt>
                <c:pt idx="1791">
                  <c:v>1134.0074897234722</c:v>
                </c:pt>
                <c:pt idx="1792">
                  <c:v>1133.375025981295</c:v>
                </c:pt>
                <c:pt idx="1793">
                  <c:v>1132.743267326902</c:v>
                </c:pt>
                <c:pt idx="1794">
                  <c:v>1132.1122125818731</c:v>
                </c:pt>
                <c:pt idx="1795">
                  <c:v>1131.4818605704131</c:v>
                </c:pt>
                <c:pt idx="1796">
                  <c:v>1130.8522101193444</c:v>
                </c:pt>
                <c:pt idx="1797">
                  <c:v>1130.2232600580992</c:v>
                </c:pt>
                <c:pt idx="1798">
                  <c:v>1129.5950092187115</c:v>
                </c:pt>
                <c:pt idx="1799">
                  <c:v>1128.9674564358124</c:v>
                </c:pt>
                <c:pt idx="1800">
                  <c:v>1128.3406005466197</c:v>
                </c:pt>
                <c:pt idx="1801">
                  <c:v>1127.7144403909338</c:v>
                </c:pt>
                <c:pt idx="1802">
                  <c:v>1127.0889748111272</c:v>
                </c:pt>
                <c:pt idx="1803">
                  <c:v>1126.464202652141</c:v>
                </c:pt>
                <c:pt idx="1804">
                  <c:v>1125.840122761475</c:v>
                </c:pt>
                <c:pt idx="1805">
                  <c:v>1125.2167339891819</c:v>
                </c:pt>
                <c:pt idx="1806">
                  <c:v>1124.5940351878596</c:v>
                </c:pt>
                <c:pt idx="1807">
                  <c:v>1123.9720252126451</c:v>
                </c:pt>
                <c:pt idx="1808">
                  <c:v>1123.3507029212064</c:v>
                </c:pt>
                <c:pt idx="1809">
                  <c:v>1122.730067173736</c:v>
                </c:pt>
                <c:pt idx="1810">
                  <c:v>1122.1101168329444</c:v>
                </c:pt>
                <c:pt idx="1811">
                  <c:v>1121.4908507640521</c:v>
                </c:pt>
                <c:pt idx="1812">
                  <c:v>1120.8722678347833</c:v>
                </c:pt>
                <c:pt idx="1813">
                  <c:v>1120.2543669153597</c:v>
                </c:pt>
                <c:pt idx="1814">
                  <c:v>1119.6371468784916</c:v>
                </c:pt>
                <c:pt idx="1815">
                  <c:v>1119.0206065993734</c:v>
                </c:pt>
                <c:pt idx="1816">
                  <c:v>1118.4047449556756</c:v>
                </c:pt>
                <c:pt idx="1817">
                  <c:v>1117.7895608275369</c:v>
                </c:pt>
                <c:pt idx="1818">
                  <c:v>1117.1750530975603</c:v>
                </c:pt>
                <c:pt idx="1819">
                  <c:v>1116.5612206508035</c:v>
                </c:pt>
                <c:pt idx="1820">
                  <c:v>1115.9480623747734</c:v>
                </c:pt>
                <c:pt idx="1821">
                  <c:v>1115.3355771594195</c:v>
                </c:pt>
                <c:pt idx="1822">
                  <c:v>1114.7237638971269</c:v>
                </c:pt>
                <c:pt idx="1823">
                  <c:v>1114.1126214827095</c:v>
                </c:pt>
                <c:pt idx="1824">
                  <c:v>1113.5021488134041</c:v>
                </c:pt>
                <c:pt idx="1825">
                  <c:v>1112.8923447888621</c:v>
                </c:pt>
                <c:pt idx="1826">
                  <c:v>1112.2832083111452</c:v>
                </c:pt>
                <c:pt idx="1827">
                  <c:v>1111.6747382847168</c:v>
                </c:pt>
                <c:pt idx="1828">
                  <c:v>1111.0669336164365</c:v>
                </c:pt>
                <c:pt idx="1829">
                  <c:v>1110.4597932155532</c:v>
                </c:pt>
                <c:pt idx="1830">
                  <c:v>1109.8533159936987</c:v>
                </c:pt>
                <c:pt idx="1831">
                  <c:v>1109.2475008648812</c:v>
                </c:pt>
                <c:pt idx="1832">
                  <c:v>1108.6423467454786</c:v>
                </c:pt>
                <c:pt idx="1833">
                  <c:v>1108.0378525542326</c:v>
                </c:pt>
                <c:pt idx="1834">
                  <c:v>1107.4340172122411</c:v>
                </c:pt>
                <c:pt idx="1835">
                  <c:v>1106.8308396429532</c:v>
                </c:pt>
                <c:pt idx="1836">
                  <c:v>1106.2283187721623</c:v>
                </c:pt>
                <c:pt idx="1837">
                  <c:v>1105.626453527999</c:v>
                </c:pt>
                <c:pt idx="1838">
                  <c:v>1105.0252428409256</c:v>
                </c:pt>
                <c:pt idx="1839">
                  <c:v>1104.4246856437296</c:v>
                </c:pt>
                <c:pt idx="1840">
                  <c:v>1103.8247808715166</c:v>
                </c:pt>
                <c:pt idx="1841">
                  <c:v>1103.2255274617057</c:v>
                </c:pt>
                <c:pt idx="1842">
                  <c:v>1102.6269243540219</c:v>
                </c:pt>
                <c:pt idx="1843">
                  <c:v>1102.0289704904892</c:v>
                </c:pt>
                <c:pt idx="1844">
                  <c:v>1101.4316648154268</c:v>
                </c:pt>
                <c:pt idx="1845">
                  <c:v>1100.83500627544</c:v>
                </c:pt>
                <c:pt idx="1846">
                  <c:v>1100.2389938194165</c:v>
                </c:pt>
                <c:pt idx="1847">
                  <c:v>1099.6436263985186</c:v>
                </c:pt>
                <c:pt idx="1848">
                  <c:v>1099.0489029661776</c:v>
                </c:pt>
                <c:pt idx="1849">
                  <c:v>1098.4548224780876</c:v>
                </c:pt>
                <c:pt idx="1850">
                  <c:v>1097.8613838922001</c:v>
                </c:pt>
                <c:pt idx="1851">
                  <c:v>1097.2685861687162</c:v>
                </c:pt>
                <c:pt idx="1852">
                  <c:v>1096.6764282700819</c:v>
                </c:pt>
                <c:pt idx="1853">
                  <c:v>1096.084909160983</c:v>
                </c:pt>
                <c:pt idx="1854">
                  <c:v>1095.4940278083354</c:v>
                </c:pt>
                <c:pt idx="1855">
                  <c:v>1094.9037831812834</c:v>
                </c:pt>
                <c:pt idx="1856">
                  <c:v>1094.3141742511914</c:v>
                </c:pt>
                <c:pt idx="1857">
                  <c:v>1093.7251999916373</c:v>
                </c:pt>
                <c:pt idx="1858">
                  <c:v>1093.1368593784089</c:v>
                </c:pt>
                <c:pt idx="1859">
                  <c:v>1092.5491513894958</c:v>
                </c:pt>
                <c:pt idx="1860">
                  <c:v>1091.9620750050844</c:v>
                </c:pt>
                <c:pt idx="1861">
                  <c:v>1091.3756292075523</c:v>
                </c:pt>
                <c:pt idx="1862">
                  <c:v>1090.7898129814612</c:v>
                </c:pt>
                <c:pt idx="1863">
                  <c:v>1090.2046253135527</c:v>
                </c:pt>
                <c:pt idx="1864">
                  <c:v>1089.6200651927413</c:v>
                </c:pt>
                <c:pt idx="1865">
                  <c:v>1089.0361316101084</c:v>
                </c:pt>
                <c:pt idx="1866">
                  <c:v>1088.4528235588978</c:v>
                </c:pt>
                <c:pt idx="1867">
                  <c:v>1087.8701400345087</c:v>
                </c:pt>
                <c:pt idx="1868">
                  <c:v>1087.2880800344903</c:v>
                </c:pt>
                <c:pt idx="1869">
                  <c:v>1086.7066425585358</c:v>
                </c:pt>
                <c:pt idx="1870">
                  <c:v>1086.1258266084781</c:v>
                </c:pt>
                <c:pt idx="1871">
                  <c:v>1085.545631188281</c:v>
                </c:pt>
                <c:pt idx="1872">
                  <c:v>1084.9660553040376</c:v>
                </c:pt>
                <c:pt idx="1873">
                  <c:v>1084.3870979639607</c:v>
                </c:pt>
                <c:pt idx="1874">
                  <c:v>1083.8087581783798</c:v>
                </c:pt>
                <c:pt idx="1875">
                  <c:v>1083.2310349597346</c:v>
                </c:pt>
                <c:pt idx="1876">
                  <c:v>1082.6539273225692</c:v>
                </c:pt>
                <c:pt idx="1877">
                  <c:v>1082.0774342835261</c:v>
                </c:pt>
                <c:pt idx="1878">
                  <c:v>1081.5015548613424</c:v>
                </c:pt>
                <c:pt idx="1879">
                  <c:v>1080.9262880768417</c:v>
                </c:pt>
                <c:pt idx="1880">
                  <c:v>1080.3516329529305</c:v>
                </c:pt>
                <c:pt idx="1881">
                  <c:v>1079.777588514592</c:v>
                </c:pt>
                <c:pt idx="1882">
                  <c:v>1079.2041537888806</c:v>
                </c:pt>
                <c:pt idx="1883">
                  <c:v>1078.6313278049163</c:v>
                </c:pt>
                <c:pt idx="1884">
                  <c:v>1078.0591095938792</c:v>
                </c:pt>
                <c:pt idx="1885">
                  <c:v>1077.4874981890043</c:v>
                </c:pt>
                <c:pt idx="1886">
                  <c:v>1076.9164926255762</c:v>
                </c:pt>
                <c:pt idx="1887">
                  <c:v>1076.3460919409226</c:v>
                </c:pt>
                <c:pt idx="1888">
                  <c:v>1075.776295174411</c:v>
                </c:pt>
                <c:pt idx="1889">
                  <c:v>1075.2071013674404</c:v>
                </c:pt>
                <c:pt idx="1890">
                  <c:v>1074.6385095634387</c:v>
                </c:pt>
                <c:pt idx="1891">
                  <c:v>1074.0705188078553</c:v>
                </c:pt>
                <c:pt idx="1892">
                  <c:v>1073.5031281481574</c:v>
                </c:pt>
                <c:pt idx="1893">
                  <c:v>1072.9363366338239</c:v>
                </c:pt>
                <c:pt idx="1894">
                  <c:v>1072.370143316339</c:v>
                </c:pt>
                <c:pt idx="1895">
                  <c:v>1071.804547249189</c:v>
                </c:pt>
                <c:pt idx="1896">
                  <c:v>1071.2395474878558</c:v>
                </c:pt>
                <c:pt idx="1897">
                  <c:v>1070.6751430898116</c:v>
                </c:pt>
                <c:pt idx="1898">
                  <c:v>1070.1113331145141</c:v>
                </c:pt>
                <c:pt idx="1899">
                  <c:v>1069.5481166234013</c:v>
                </c:pt>
                <c:pt idx="1900">
                  <c:v>1068.9854926798855</c:v>
                </c:pt>
                <c:pt idx="1901">
                  <c:v>1068.4234603493492</c:v>
                </c:pt>
                <c:pt idx="1902">
                  <c:v>1067.8620186991395</c:v>
                </c:pt>
                <c:pt idx="1903">
                  <c:v>1067.301166798562</c:v>
                </c:pt>
                <c:pt idx="1904">
                  <c:v>1066.7409037188777</c:v>
                </c:pt>
                <c:pt idx="1905">
                  <c:v>1066.181228533296</c:v>
                </c:pt>
                <c:pt idx="1906">
                  <c:v>1065.6221403169702</c:v>
                </c:pt>
                <c:pt idx="1907">
                  <c:v>1065.0636381469928</c:v>
                </c:pt>
                <c:pt idx="1908">
                  <c:v>1064.50572110239</c:v>
                </c:pt>
                <c:pt idx="1909">
                  <c:v>1063.9483882641164</c:v>
                </c:pt>
                <c:pt idx="1910">
                  <c:v>1063.3916387150509</c:v>
                </c:pt>
                <c:pt idx="1911">
                  <c:v>1062.8354715399907</c:v>
                </c:pt>
                <c:pt idx="1912">
                  <c:v>1062.2798858256467</c:v>
                </c:pt>
                <c:pt idx="1913">
                  <c:v>1061.7248806606387</c:v>
                </c:pt>
                <c:pt idx="1914">
                  <c:v>1061.1704551354894</c:v>
                </c:pt>
                <c:pt idx="1915">
                  <c:v>1060.6166083426212</c:v>
                </c:pt>
                <c:pt idx="1916">
                  <c:v>1060.0633393763496</c:v>
                </c:pt>
                <c:pt idx="1917">
                  <c:v>1059.5106473328792</c:v>
                </c:pt>
                <c:pt idx="1918">
                  <c:v>1058.9585313102982</c:v>
                </c:pt>
                <c:pt idx="1919">
                  <c:v>1058.4069904085741</c:v>
                </c:pt>
                <c:pt idx="1920">
                  <c:v>1057.8560237295483</c:v>
                </c:pt>
                <c:pt idx="1921">
                  <c:v>1057.3056303769313</c:v>
                </c:pt>
                <c:pt idx="1922">
                  <c:v>1056.7558094562983</c:v>
                </c:pt>
                <c:pt idx="1923">
                  <c:v>1056.2065600750843</c:v>
                </c:pt>
                <c:pt idx="1924">
                  <c:v>1055.6578813425776</c:v>
                </c:pt>
                <c:pt idx="1925">
                  <c:v>1055.1097723699181</c:v>
                </c:pt>
                <c:pt idx="1926">
                  <c:v>1054.5622322700895</c:v>
                </c:pt>
                <c:pt idx="1927">
                  <c:v>1054.0152601579161</c:v>
                </c:pt>
                <c:pt idx="1928">
                  <c:v>1053.4688551500583</c:v>
                </c:pt>
                <c:pt idx="1929">
                  <c:v>1052.9230163650063</c:v>
                </c:pt>
                <c:pt idx="1930">
                  <c:v>1052.3777429230774</c:v>
                </c:pt>
                <c:pt idx="1931">
                  <c:v>1051.8330339464092</c:v>
                </c:pt>
                <c:pt idx="1932">
                  <c:v>1051.2888885589562</c:v>
                </c:pt>
                <c:pt idx="1933">
                  <c:v>1050.7453058864853</c:v>
                </c:pt>
                <c:pt idx="1934">
                  <c:v>1050.2022850565697</c:v>
                </c:pt>
                <c:pt idx="1935">
                  <c:v>1049.6598251985858</c:v>
                </c:pt>
                <c:pt idx="1936">
                  <c:v>1049.1179254437079</c:v>
                </c:pt>
                <c:pt idx="1937">
                  <c:v>1048.576584924903</c:v>
                </c:pt>
                <c:pt idx="1938">
                  <c:v>1048.0358027769273</c:v>
                </c:pt>
                <c:pt idx="1939">
                  <c:v>1047.4955781363205</c:v>
                </c:pt>
                <c:pt idx="1940">
                  <c:v>1046.9559101414025</c:v>
                </c:pt>
                <c:pt idx="1941">
                  <c:v>1046.4167979322667</c:v>
                </c:pt>
                <c:pt idx="1942">
                  <c:v>1045.8782406507783</c:v>
                </c:pt>
                <c:pt idx="1943">
                  <c:v>1045.3402374405669</c:v>
                </c:pt>
                <c:pt idx="1944">
                  <c:v>1044.8027874470242</c:v>
                </c:pt>
                <c:pt idx="1945">
                  <c:v>1044.2658898172983</c:v>
                </c:pt>
                <c:pt idx="1946">
                  <c:v>1043.7295437002888</c:v>
                </c:pt>
                <c:pt idx="1947">
                  <c:v>1043.1937482466437</c:v>
                </c:pt>
                <c:pt idx="1948">
                  <c:v>1042.6585026087544</c:v>
                </c:pt>
                <c:pt idx="1949">
                  <c:v>1042.1238059407499</c:v>
                </c:pt>
                <c:pt idx="1950">
                  <c:v>1041.5896573984944</c:v>
                </c:pt>
                <c:pt idx="1951">
                  <c:v>1041.0560561395812</c:v>
                </c:pt>
                <c:pt idx="1952">
                  <c:v>1040.5230013233293</c:v>
                </c:pt>
                <c:pt idx="1953">
                  <c:v>1039.9904921107791</c:v>
                </c:pt>
                <c:pt idx="1954">
                  <c:v>1039.4585276646867</c:v>
                </c:pt>
                <c:pt idx="1955">
                  <c:v>1038.9271071495205</c:v>
                </c:pt>
                <c:pt idx="1956">
                  <c:v>1038.3962297314574</c:v>
                </c:pt>
                <c:pt idx="1957">
                  <c:v>1037.8658945783768</c:v>
                </c:pt>
                <c:pt idx="1958">
                  <c:v>1037.3361008598581</c:v>
                </c:pt>
                <c:pt idx="1959">
                  <c:v>1036.8068477471747</c:v>
                </c:pt>
                <c:pt idx="1960">
                  <c:v>1036.2781344132902</c:v>
                </c:pt>
                <c:pt idx="1961">
                  <c:v>1035.7499600328554</c:v>
                </c:pt>
                <c:pt idx="1962">
                  <c:v>1035.222323782202</c:v>
                </c:pt>
                <c:pt idx="1963">
                  <c:v>1034.6952248393393</c:v>
                </c:pt>
                <c:pt idx="1964">
                  <c:v>1034.1686623839503</c:v>
                </c:pt>
                <c:pt idx="1965">
                  <c:v>1033.6426355973867</c:v>
                </c:pt>
                <c:pt idx="1966">
                  <c:v>1033.1171436626651</c:v>
                </c:pt>
                <c:pt idx="1967">
                  <c:v>1032.5921857644626</c:v>
                </c:pt>
                <c:pt idx="1968">
                  <c:v>1032.0677610891123</c:v>
                </c:pt>
                <c:pt idx="1969">
                  <c:v>1031.5438688246002</c:v>
                </c:pt>
                <c:pt idx="1970">
                  <c:v>1031.0205081605591</c:v>
                </c:pt>
                <c:pt idx="1971">
                  <c:v>1030.4976782882668</c:v>
                </c:pt>
                <c:pt idx="1972">
                  <c:v>1029.9753784006398</c:v>
                </c:pt>
                <c:pt idx="1973">
                  <c:v>1029.4536076922302</c:v>
                </c:pt>
                <c:pt idx="1974">
                  <c:v>1028.9323653592214</c:v>
                </c:pt>
                <c:pt idx="1975">
                  <c:v>1028.4116505994241</c:v>
                </c:pt>
                <c:pt idx="1976">
                  <c:v>1027.8914626122723</c:v>
                </c:pt>
                <c:pt idx="1977">
                  <c:v>1027.3718005988183</c:v>
                </c:pt>
                <c:pt idx="1978">
                  <c:v>1026.8526637617292</c:v>
                </c:pt>
                <c:pt idx="1979">
                  <c:v>1026.334051305284</c:v>
                </c:pt>
                <c:pt idx="1980">
                  <c:v>1025.8159624353671</c:v>
                </c:pt>
                <c:pt idx="1981">
                  <c:v>1025.2983963594663</c:v>
                </c:pt>
                <c:pt idx="1982">
                  <c:v>1024.7813522866679</c:v>
                </c:pt>
                <c:pt idx="1983">
                  <c:v>1024.2648294276523</c:v>
                </c:pt>
                <c:pt idx="1984">
                  <c:v>1023.7488269946913</c:v>
                </c:pt>
                <c:pt idx="1985">
                  <c:v>1023.2333442016427</c:v>
                </c:pt>
                <c:pt idx="1986">
                  <c:v>1022.7183802639468</c:v>
                </c:pt>
                <c:pt idx="1987">
                  <c:v>1022.2039343986228</c:v>
                </c:pt>
                <c:pt idx="1988">
                  <c:v>1021.6900058242646</c:v>
                </c:pt>
                <c:pt idx="1989">
                  <c:v>1021.1765937610363</c:v>
                </c:pt>
                <c:pt idx="1990">
                  <c:v>1020.6636974306691</c:v>
                </c:pt>
                <c:pt idx="1991">
                  <c:v>1020.1513160564569</c:v>
                </c:pt>
                <c:pt idx="1992">
                  <c:v>1019.6394488632525</c:v>
                </c:pt>
                <c:pt idx="1993">
                  <c:v>1019.1280950774634</c:v>
                </c:pt>
                <c:pt idx="1994">
                  <c:v>1018.6172539270488</c:v>
                </c:pt>
                <c:pt idx="1995">
                  <c:v>1018.1069246415142</c:v>
                </c:pt>
                <c:pt idx="1996">
                  <c:v>1017.5971064519091</c:v>
                </c:pt>
                <c:pt idx="1997">
                  <c:v>1017.087798590822</c:v>
                </c:pt>
                <c:pt idx="1998">
                  <c:v>1016.5790002923773</c:v>
                </c:pt>
                <c:pt idx="1999">
                  <c:v>1016.0707107922312</c:v>
                </c:pt>
                <c:pt idx="2000">
                  <c:v>1015.5629293275674</c:v>
                </c:pt>
                <c:pt idx="2001">
                  <c:v>1015.055655137094</c:v>
                </c:pt>
                <c:pt idx="2002">
                  <c:v>1014.5488874610396</c:v>
                </c:pt>
                <c:pt idx="2003">
                  <c:v>1014.0426255411488</c:v>
                </c:pt>
                <c:pt idx="2004">
                  <c:v>1013.5368686206793</c:v>
                </c:pt>
                <c:pt idx="2005">
                  <c:v>1013.031615944398</c:v>
                </c:pt>
                <c:pt idx="2006">
                  <c:v>1012.5268667585761</c:v>
                </c:pt>
                <c:pt idx="2007">
                  <c:v>1012.0226203109871</c:v>
                </c:pt>
                <c:pt idx="2008">
                  <c:v>1011.5188758509021</c:v>
                </c:pt>
                <c:pt idx="2009">
                  <c:v>1011.0156326290856</c:v>
                </c:pt>
                <c:pt idx="2010">
                  <c:v>1010.5128898977932</c:v>
                </c:pt>
                <c:pt idx="2011">
                  <c:v>1010.0106469107666</c:v>
                </c:pt>
                <c:pt idx="2012">
                  <c:v>1009.5089029232302</c:v>
                </c:pt>
                <c:pt idx="2013">
                  <c:v>1009.0076571918878</c:v>
                </c:pt>
                <c:pt idx="2014">
                  <c:v>1008.5069089749193</c:v>
                </c:pt>
                <c:pt idx="2015">
                  <c:v>1008.0066575319753</c:v>
                </c:pt>
                <c:pt idx="2016">
                  <c:v>1007.5069021241757</c:v>
                </c:pt>
                <c:pt idx="2017">
                  <c:v>1007.0076420141042</c:v>
                </c:pt>
                <c:pt idx="2018">
                  <c:v>1006.508876465806</c:v>
                </c:pt>
                <c:pt idx="2019">
                  <c:v>1006.0106047447833</c:v>
                </c:pt>
                <c:pt idx="2020">
                  <c:v>1005.5128261179922</c:v>
                </c:pt>
                <c:pt idx="2021">
                  <c:v>1005.0155398538388</c:v>
                </c:pt>
                <c:pt idx="2022">
                  <c:v>1004.5187452221762</c:v>
                </c:pt>
                <c:pt idx="2023">
                  <c:v>1004.0224414942995</c:v>
                </c:pt>
                <c:pt idx="2024">
                  <c:v>1003.5266279429443</c:v>
                </c:pt>
                <c:pt idx="2025">
                  <c:v>1003.0313038422815</c:v>
                </c:pt>
                <c:pt idx="2026">
                  <c:v>1002.5364684679143</c:v>
                </c:pt>
                <c:pt idx="2027">
                  <c:v>1002.0421210968749</c:v>
                </c:pt>
                <c:pt idx="2028">
                  <c:v>1001.5482610076207</c:v>
                </c:pt>
                <c:pt idx="2029">
                  <c:v>1001.0548874800306</c:v>
                </c:pt>
                <c:pt idx="2030">
                  <c:v>1000.5619997954022</c:v>
                </c:pt>
                <c:pt idx="2031">
                  <c:v>1000.069597236448</c:v>
                </c:pt>
                <c:pt idx="2032">
                  <c:v>999.57767908729068</c:v>
                </c:pt>
                <c:pt idx="2033">
                  <c:v>999.08624463346223</c:v>
                </c:pt>
                <c:pt idx="2034">
                  <c:v>998.59529316189798</c:v>
                </c:pt>
                <c:pt idx="2035">
                  <c:v>998.10482396093414</c:v>
                </c:pt>
                <c:pt idx="2036">
                  <c:v>997.61483632030547</c:v>
                </c:pt>
                <c:pt idx="2037">
                  <c:v>997.12532953113953</c:v>
                </c:pt>
                <c:pt idx="2038">
                  <c:v>996.63630288595493</c:v>
                </c:pt>
                <c:pt idx="2039">
                  <c:v>996.14775567865809</c:v>
                </c:pt>
                <c:pt idx="2040">
                  <c:v>995.65968720453816</c:v>
                </c:pt>
                <c:pt idx="2041">
                  <c:v>995.1720967602655</c:v>
                </c:pt>
                <c:pt idx="2042">
                  <c:v>994.68498364388756</c:v>
                </c:pt>
                <c:pt idx="2043">
                  <c:v>994.198347154825</c:v>
                </c:pt>
                <c:pt idx="2044">
                  <c:v>993.71218659386909</c:v>
                </c:pt>
                <c:pt idx="2045">
                  <c:v>993.22650126317808</c:v>
                </c:pt>
                <c:pt idx="2046">
                  <c:v>992.74129046627365</c:v>
                </c:pt>
                <c:pt idx="2047">
                  <c:v>992.25655350803822</c:v>
                </c:pt>
                <c:pt idx="2048">
                  <c:v>991.77228969471082</c:v>
                </c:pt>
                <c:pt idx="2049">
                  <c:v>991.28849833388381</c:v>
                </c:pt>
                <c:pt idx="2050">
                  <c:v>990.80517873450128</c:v>
                </c:pt>
                <c:pt idx="2051">
                  <c:v>990.32233020685305</c:v>
                </c:pt>
                <c:pt idx="2052">
                  <c:v>989.83995206257282</c:v>
                </c:pt>
                <c:pt idx="2053">
                  <c:v>989.3580436146359</c:v>
                </c:pt>
                <c:pt idx="2054">
                  <c:v>988.8766041773539</c:v>
                </c:pt>
                <c:pt idx="2055">
                  <c:v>988.39563306637274</c:v>
                </c:pt>
                <c:pt idx="2056">
                  <c:v>987.91512959866895</c:v>
                </c:pt>
                <c:pt idx="2057">
                  <c:v>987.43509309254728</c:v>
                </c:pt>
                <c:pt idx="2058">
                  <c:v>986.95552286763586</c:v>
                </c:pt>
                <c:pt idx="2059">
                  <c:v>986.47641824488471</c:v>
                </c:pt>
                <c:pt idx="2060">
                  <c:v>985.99777854656099</c:v>
                </c:pt>
                <c:pt idx="2061">
                  <c:v>985.51960309624747</c:v>
                </c:pt>
                <c:pt idx="2062">
                  <c:v>985.0418912188378</c:v>
                </c:pt>
                <c:pt idx="2063">
                  <c:v>984.56464224053411</c:v>
                </c:pt>
                <c:pt idx="2064">
                  <c:v>984.08785548884373</c:v>
                </c:pt>
                <c:pt idx="2065">
                  <c:v>983.61153029257616</c:v>
                </c:pt>
                <c:pt idx="2066">
                  <c:v>983.13566598183922</c:v>
                </c:pt>
                <c:pt idx="2067">
                  <c:v>982.66026188803778</c:v>
                </c:pt>
                <c:pt idx="2068">
                  <c:v>982.18531734386772</c:v>
                </c:pt>
                <c:pt idx="2069">
                  <c:v>981.71083168331506</c:v>
                </c:pt>
                <c:pt idx="2070">
                  <c:v>981.23680424165241</c:v>
                </c:pt>
                <c:pt idx="2071">
                  <c:v>980.76323435543554</c:v>
                </c:pt>
                <c:pt idx="2072">
                  <c:v>980.29012136249992</c:v>
                </c:pt>
                <c:pt idx="2073">
                  <c:v>979.81746460195859</c:v>
                </c:pt>
                <c:pt idx="2074">
                  <c:v>979.34526341419848</c:v>
                </c:pt>
                <c:pt idx="2075">
                  <c:v>978.87351714087777</c:v>
                </c:pt>
                <c:pt idx="2076">
                  <c:v>978.40222512492164</c:v>
                </c:pt>
                <c:pt idx="2077">
                  <c:v>977.93138671052088</c:v>
                </c:pt>
                <c:pt idx="2078">
                  <c:v>977.46100124312761</c:v>
                </c:pt>
                <c:pt idx="2079">
                  <c:v>976.99106806945292</c:v>
                </c:pt>
                <c:pt idx="2080">
                  <c:v>976.52158653746392</c:v>
                </c:pt>
                <c:pt idx="2081">
                  <c:v>976.05255599637951</c:v>
                </c:pt>
                <c:pt idx="2082">
                  <c:v>975.58397579666939</c:v>
                </c:pt>
                <c:pt idx="2083">
                  <c:v>975.11584529004881</c:v>
                </c:pt>
                <c:pt idx="2084">
                  <c:v>974.64816382947834</c:v>
                </c:pt>
                <c:pt idx="2085">
                  <c:v>974.18093076915738</c:v>
                </c:pt>
                <c:pt idx="2086">
                  <c:v>973.71414546452434</c:v>
                </c:pt>
                <c:pt idx="2087">
                  <c:v>973.24780727225198</c:v>
                </c:pt>
                <c:pt idx="2088">
                  <c:v>972.781915550245</c:v>
                </c:pt>
                <c:pt idx="2089">
                  <c:v>972.31646965763741</c:v>
                </c:pt>
                <c:pt idx="2090">
                  <c:v>971.85146895478817</c:v>
                </c:pt>
                <c:pt idx="2091">
                  <c:v>971.38691280328032</c:v>
                </c:pt>
                <c:pt idx="2092">
                  <c:v>970.92280056591608</c:v>
                </c:pt>
                <c:pt idx="2093">
                  <c:v>970.45913160671546</c:v>
                </c:pt>
                <c:pt idx="2094">
                  <c:v>969.99590529091279</c:v>
                </c:pt>
                <c:pt idx="2095">
                  <c:v>969.53312098495337</c:v>
                </c:pt>
                <c:pt idx="2096">
                  <c:v>969.07077805649124</c:v>
                </c:pt>
                <c:pt idx="2097">
                  <c:v>968.60887587438629</c:v>
                </c:pt>
                <c:pt idx="2098">
                  <c:v>968.14741380870043</c:v>
                </c:pt>
                <c:pt idx="2099">
                  <c:v>967.68639123069624</c:v>
                </c:pt>
                <c:pt idx="2100">
                  <c:v>967.22580751283283</c:v>
                </c:pt>
                <c:pt idx="2101">
                  <c:v>966.76566202876415</c:v>
                </c:pt>
                <c:pt idx="2102">
                  <c:v>966.30595415333426</c:v>
                </c:pt>
                <c:pt idx="2103">
                  <c:v>965.84668326257713</c:v>
                </c:pt>
                <c:pt idx="2104">
                  <c:v>965.38784873371128</c:v>
                </c:pt>
                <c:pt idx="2105">
                  <c:v>964.92944994513857</c:v>
                </c:pt>
                <c:pt idx="2106">
                  <c:v>964.47148627644151</c:v>
                </c:pt>
                <c:pt idx="2107">
                  <c:v>964.01395710837869</c:v>
                </c:pt>
                <c:pt idx="2108">
                  <c:v>963.556861822884</c:v>
                </c:pt>
                <c:pt idx="2109">
                  <c:v>963.10019980306265</c:v>
                </c:pt>
                <c:pt idx="2110">
                  <c:v>962.64397043318911</c:v>
                </c:pt>
                <c:pt idx="2111">
                  <c:v>962.18817309870383</c:v>
                </c:pt>
                <c:pt idx="2112">
                  <c:v>961.73280718621027</c:v>
                </c:pt>
                <c:pt idx="2113">
                  <c:v>961.27787208347308</c:v>
                </c:pt>
                <c:pt idx="2114">
                  <c:v>960.82336717941484</c:v>
                </c:pt>
                <c:pt idx="2115">
                  <c:v>960.3692918641126</c:v>
                </c:pt>
                <c:pt idx="2116">
                  <c:v>959.91564552879652</c:v>
                </c:pt>
                <c:pt idx="2117">
                  <c:v>959.46242756584627</c:v>
                </c:pt>
                <c:pt idx="2118">
                  <c:v>959.00963736878828</c:v>
                </c:pt>
                <c:pt idx="2119">
                  <c:v>958.55727433229333</c:v>
                </c:pt>
                <c:pt idx="2120">
                  <c:v>958.10533785217456</c:v>
                </c:pt>
                <c:pt idx="2121">
                  <c:v>957.65382732538274</c:v>
                </c:pt>
                <c:pt idx="2122">
                  <c:v>957.20274215000563</c:v>
                </c:pt>
                <c:pt idx="2123">
                  <c:v>956.7520817252647</c:v>
                </c:pt>
                <c:pt idx="2124">
                  <c:v>956.30184545151167</c:v>
                </c:pt>
                <c:pt idx="2125">
                  <c:v>955.85203273022694</c:v>
                </c:pt>
                <c:pt idx="2126">
                  <c:v>955.40264296401608</c:v>
                </c:pt>
                <c:pt idx="2127">
                  <c:v>954.95367555660823</c:v>
                </c:pt>
                <c:pt idx="2128">
                  <c:v>954.50512991285223</c:v>
                </c:pt>
                <c:pt idx="2129">
                  <c:v>954.05700543871467</c:v>
                </c:pt>
                <c:pt idx="2130">
                  <c:v>953.60930154127743</c:v>
                </c:pt>
                <c:pt idx="2131">
                  <c:v>953.1620176287347</c:v>
                </c:pt>
                <c:pt idx="2132">
                  <c:v>952.71515311039025</c:v>
                </c:pt>
                <c:pt idx="2133">
                  <c:v>952.26870739665515</c:v>
                </c:pt>
                <c:pt idx="2134">
                  <c:v>951.82267989904562</c:v>
                </c:pt>
                <c:pt idx="2135">
                  <c:v>951.37707003017897</c:v>
                </c:pt>
                <c:pt idx="2136">
                  <c:v>950.9318772037725</c:v>
                </c:pt>
                <c:pt idx="2137">
                  <c:v>950.48710083464096</c:v>
                </c:pt>
                <c:pt idx="2138">
                  <c:v>950.04274033869206</c:v>
                </c:pt>
                <c:pt idx="2139">
                  <c:v>949.59879513292617</c:v>
                </c:pt>
                <c:pt idx="2140">
                  <c:v>949.15526463543313</c:v>
                </c:pt>
                <c:pt idx="2141">
                  <c:v>948.71214826538858</c:v>
                </c:pt>
                <c:pt idx="2142">
                  <c:v>948.26944544305275</c:v>
                </c:pt>
                <c:pt idx="2143">
                  <c:v>947.82715558976793</c:v>
                </c:pt>
                <c:pt idx="2144">
                  <c:v>947.38527812795439</c:v>
                </c:pt>
                <c:pt idx="2145">
                  <c:v>946.94381248111017</c:v>
                </c:pt>
                <c:pt idx="2146">
                  <c:v>946.50275807380638</c:v>
                </c:pt>
                <c:pt idx="2147">
                  <c:v>946.0621143316863</c:v>
                </c:pt>
                <c:pt idx="2148">
                  <c:v>945.62188068146224</c:v>
                </c:pt>
                <c:pt idx="2149">
                  <c:v>945.18205655091265</c:v>
                </c:pt>
                <c:pt idx="2150">
                  <c:v>944.74264136888064</c:v>
                </c:pt>
                <c:pt idx="2151">
                  <c:v>944.30363456527061</c:v>
                </c:pt>
                <c:pt idx="2152">
                  <c:v>943.86503557104606</c:v>
                </c:pt>
                <c:pt idx="2153">
                  <c:v>943.42684381822755</c:v>
                </c:pt>
                <c:pt idx="2154">
                  <c:v>942.98905873988974</c:v>
                </c:pt>
                <c:pt idx="2155">
                  <c:v>942.55167977015878</c:v>
                </c:pt>
                <c:pt idx="2156">
                  <c:v>942.11470634421039</c:v>
                </c:pt>
                <c:pt idx="2157">
                  <c:v>941.67813789826801</c:v>
                </c:pt>
                <c:pt idx="2158">
                  <c:v>941.24197386959804</c:v>
                </c:pt>
                <c:pt idx="2159">
                  <c:v>940.80621369651021</c:v>
                </c:pt>
                <c:pt idx="2160">
                  <c:v>940.37085681835367</c:v>
                </c:pt>
                <c:pt idx="2161">
                  <c:v>939.93590267551417</c:v>
                </c:pt>
                <c:pt idx="2162">
                  <c:v>939.50135070941383</c:v>
                </c:pt>
                <c:pt idx="2163">
                  <c:v>939.06720036250567</c:v>
                </c:pt>
                <c:pt idx="2164">
                  <c:v>938.63345107827354</c:v>
                </c:pt>
                <c:pt idx="2165">
                  <c:v>938.20010230122909</c:v>
                </c:pt>
                <c:pt idx="2166">
                  <c:v>937.76715347690924</c:v>
                </c:pt>
                <c:pt idx="2167">
                  <c:v>937.33460405187373</c:v>
                </c:pt>
                <c:pt idx="2168">
                  <c:v>936.9024534737033</c:v>
                </c:pt>
                <c:pt idx="2169">
                  <c:v>936.47070119099646</c:v>
                </c:pt>
                <c:pt idx="2170">
                  <c:v>936.03934665336817</c:v>
                </c:pt>
                <c:pt idx="2171">
                  <c:v>935.60838931144679</c:v>
                </c:pt>
                <c:pt idx="2172">
                  <c:v>935.17782861687169</c:v>
                </c:pt>
                <c:pt idx="2173">
                  <c:v>934.7476640222917</c:v>
                </c:pt>
                <c:pt idx="2174">
                  <c:v>934.31789498136197</c:v>
                </c:pt>
                <c:pt idx="2175">
                  <c:v>933.88852094874164</c:v>
                </c:pt>
                <c:pt idx="2176">
                  <c:v>933.4595413800929</c:v>
                </c:pt>
                <c:pt idx="2177">
                  <c:v>933.03095573207634</c:v>
                </c:pt>
                <c:pt idx="2178">
                  <c:v>932.60276346235048</c:v>
                </c:pt>
                <c:pt idx="2179">
                  <c:v>932.17496402956976</c:v>
                </c:pt>
                <c:pt idx="2180">
                  <c:v>931.74755689338031</c:v>
                </c:pt>
                <c:pt idx="2181">
                  <c:v>931.32054151441901</c:v>
                </c:pt>
                <c:pt idx="2182">
                  <c:v>930.89391735431161</c:v>
                </c:pt>
                <c:pt idx="2183">
                  <c:v>930.46768387566954</c:v>
                </c:pt>
                <c:pt idx="2184">
                  <c:v>930.04184054208804</c:v>
                </c:pt>
                <c:pt idx="2185">
                  <c:v>929.61638681814372</c:v>
                </c:pt>
                <c:pt idx="2186">
                  <c:v>929.19132216939295</c:v>
                </c:pt>
                <c:pt idx="2187">
                  <c:v>928.76664606236852</c:v>
                </c:pt>
                <c:pt idx="2188">
                  <c:v>928.34235796457858</c:v>
                </c:pt>
                <c:pt idx="2189">
                  <c:v>927.91845734450339</c:v>
                </c:pt>
                <c:pt idx="2190">
                  <c:v>927.49494367159389</c:v>
                </c:pt>
                <c:pt idx="2191">
                  <c:v>927.07181641626937</c:v>
                </c:pt>
                <c:pt idx="2192">
                  <c:v>926.64907504991413</c:v>
                </c:pt>
                <c:pt idx="2193">
                  <c:v>926.226719044878</c:v>
                </c:pt>
                <c:pt idx="2194">
                  <c:v>925.80474787447031</c:v>
                </c:pt>
                <c:pt idx="2195">
                  <c:v>925.38316101296095</c:v>
                </c:pt>
                <c:pt idx="2196">
                  <c:v>924.96195793557683</c:v>
                </c:pt>
                <c:pt idx="2197">
                  <c:v>924.5411381184997</c:v>
                </c:pt>
                <c:pt idx="2198">
                  <c:v>924.12070103886413</c:v>
                </c:pt>
                <c:pt idx="2199">
                  <c:v>923.70064617475555</c:v>
                </c:pt>
                <c:pt idx="2200">
                  <c:v>923.28097300520778</c:v>
                </c:pt>
                <c:pt idx="2201">
                  <c:v>922.86168101020087</c:v>
                </c:pt>
                <c:pt idx="2202">
                  <c:v>922.44276967065923</c:v>
                </c:pt>
                <c:pt idx="2203">
                  <c:v>922.02423846844931</c:v>
                </c:pt>
                <c:pt idx="2204">
                  <c:v>921.6060868863774</c:v>
                </c:pt>
                <c:pt idx="2205">
                  <c:v>921.18831440818769</c:v>
                </c:pt>
                <c:pt idx="2206">
                  <c:v>920.77092051856016</c:v>
                </c:pt>
                <c:pt idx="2207">
                  <c:v>920.3539047031079</c:v>
                </c:pt>
                <c:pt idx="2208">
                  <c:v>919.93726644837579</c:v>
                </c:pt>
                <c:pt idx="2209">
                  <c:v>919.52100524183788</c:v>
                </c:pt>
                <c:pt idx="2210">
                  <c:v>919.10512057189612</c:v>
                </c:pt>
                <c:pt idx="2211">
                  <c:v>918.68961192787629</c:v>
                </c:pt>
                <c:pt idx="2212">
                  <c:v>918.27447880002819</c:v>
                </c:pt>
                <c:pt idx="2213">
                  <c:v>917.85972067952218</c:v>
                </c:pt>
                <c:pt idx="2214">
                  <c:v>917.44533705844799</c:v>
                </c:pt>
                <c:pt idx="2215">
                  <c:v>917.03132742981154</c:v>
                </c:pt>
                <c:pt idx="2216">
                  <c:v>916.61769128753372</c:v>
                </c:pt>
                <c:pt idx="2217">
                  <c:v>916.20442812644831</c:v>
                </c:pt>
                <c:pt idx="2218">
                  <c:v>915.79153744229939</c:v>
                </c:pt>
                <c:pt idx="2219">
                  <c:v>915.37901873173973</c:v>
                </c:pt>
                <c:pt idx="2220">
                  <c:v>914.96687149232889</c:v>
                </c:pt>
                <c:pt idx="2221">
                  <c:v>914.55509522253033</c:v>
                </c:pt>
                <c:pt idx="2222">
                  <c:v>914.14368942171041</c:v>
                </c:pt>
                <c:pt idx="2223">
                  <c:v>913.7326535901359</c:v>
                </c:pt>
                <c:pt idx="2224">
                  <c:v>913.32198722897181</c:v>
                </c:pt>
                <c:pt idx="2225">
                  <c:v>912.91168984027945</c:v>
                </c:pt>
                <c:pt idx="2226">
                  <c:v>912.50176092701474</c:v>
                </c:pt>
                <c:pt idx="2227">
                  <c:v>912.09219999302616</c:v>
                </c:pt>
                <c:pt idx="2228">
                  <c:v>911.68300654305165</c:v>
                </c:pt>
                <c:pt idx="2229">
                  <c:v>911.27418008271854</c:v>
                </c:pt>
                <c:pt idx="2230">
                  <c:v>910.8657201185398</c:v>
                </c:pt>
                <c:pt idx="2231">
                  <c:v>910.45762615791307</c:v>
                </c:pt>
                <c:pt idx="2232">
                  <c:v>910.0498977091188</c:v>
                </c:pt>
                <c:pt idx="2233">
                  <c:v>909.64253428131701</c:v>
                </c:pt>
                <c:pt idx="2234">
                  <c:v>909.23553538454689</c:v>
                </c:pt>
                <c:pt idx="2235">
                  <c:v>908.8289005297238</c:v>
                </c:pt>
                <c:pt idx="2236">
                  <c:v>908.42262922863756</c:v>
                </c:pt>
                <c:pt idx="2237">
                  <c:v>908.01672099395103</c:v>
                </c:pt>
                <c:pt idx="2238">
                  <c:v>907.61117533919708</c:v>
                </c:pt>
                <c:pt idx="2239">
                  <c:v>907.20599177877773</c:v>
                </c:pt>
                <c:pt idx="2240">
                  <c:v>906.80116982796176</c:v>
                </c:pt>
                <c:pt idx="2241">
                  <c:v>906.3967090028824</c:v>
                </c:pt>
                <c:pt idx="2242">
                  <c:v>905.99260882053602</c:v>
                </c:pt>
                <c:pt idx="2243">
                  <c:v>905.5888687987798</c:v>
                </c:pt>
                <c:pt idx="2244">
                  <c:v>905.18548845633063</c:v>
                </c:pt>
                <c:pt idx="2245">
                  <c:v>904.78246731276136</c:v>
                </c:pt>
                <c:pt idx="2246">
                  <c:v>904.37980488850121</c:v>
                </c:pt>
                <c:pt idx="2247">
                  <c:v>903.97750070483198</c:v>
                </c:pt>
                <c:pt idx="2248">
                  <c:v>903.57555428388707</c:v>
                </c:pt>
                <c:pt idx="2249">
                  <c:v>903.17396514864993</c:v>
                </c:pt>
                <c:pt idx="2250">
                  <c:v>902.77273282295084</c:v>
                </c:pt>
                <c:pt idx="2251">
                  <c:v>902.37185683146629</c:v>
                </c:pt>
                <c:pt idx="2252">
                  <c:v>901.97133669971697</c:v>
                </c:pt>
                <c:pt idx="2253">
                  <c:v>901.57117195406488</c:v>
                </c:pt>
                <c:pt idx="2254">
                  <c:v>901.17136212171283</c:v>
                </c:pt>
                <c:pt idx="2255">
                  <c:v>900.7719067307014</c:v>
                </c:pt>
                <c:pt idx="2256">
                  <c:v>900.3728053099079</c:v>
                </c:pt>
                <c:pt idx="2257">
                  <c:v>899.97405738904445</c:v>
                </c:pt>
                <c:pt idx="2258">
                  <c:v>899.57566249865533</c:v>
                </c:pt>
                <c:pt idx="2259">
                  <c:v>899.17762017011603</c:v>
                </c:pt>
                <c:pt idx="2260">
                  <c:v>898.77992993563134</c:v>
                </c:pt>
                <c:pt idx="2261">
                  <c:v>898.38259132823271</c:v>
                </c:pt>
                <c:pt idx="2262">
                  <c:v>897.98560388177725</c:v>
                </c:pt>
                <c:pt idx="2263">
                  <c:v>897.58896713094623</c:v>
                </c:pt>
                <c:pt idx="2264">
                  <c:v>897.1926806112416</c:v>
                </c:pt>
                <c:pt idx="2265">
                  <c:v>896.79674385898579</c:v>
                </c:pt>
                <c:pt idx="2266">
                  <c:v>896.40115641132002</c:v>
                </c:pt>
                <c:pt idx="2267">
                  <c:v>896.00591780620027</c:v>
                </c:pt>
                <c:pt idx="2268">
                  <c:v>895.61102758239849</c:v>
                </c:pt>
                <c:pt idx="2269">
                  <c:v>895.21648527949878</c:v>
                </c:pt>
                <c:pt idx="2270">
                  <c:v>894.82229043789619</c:v>
                </c:pt>
                <c:pt idx="2271">
                  <c:v>894.42844259879496</c:v>
                </c:pt>
                <c:pt idx="2272">
                  <c:v>894.03494130420688</c:v>
                </c:pt>
                <c:pt idx="2273">
                  <c:v>893.64178609694909</c:v>
                </c:pt>
                <c:pt idx="2274">
                  <c:v>893.24897652064283</c:v>
                </c:pt>
                <c:pt idx="2275">
                  <c:v>892.85651211971106</c:v>
                </c:pt>
                <c:pt idx="2276">
                  <c:v>892.46439243937732</c:v>
                </c:pt>
                <c:pt idx="2277">
                  <c:v>892.07261702566393</c:v>
                </c:pt>
                <c:pt idx="2278">
                  <c:v>891.68118542538934</c:v>
                </c:pt>
                <c:pt idx="2279">
                  <c:v>891.29009718616749</c:v>
                </c:pt>
                <c:pt idx="2280">
                  <c:v>890.89935185640616</c:v>
                </c:pt>
                <c:pt idx="2281">
                  <c:v>890.50894898530339</c:v>
                </c:pt>
                <c:pt idx="2282">
                  <c:v>890.11888812284815</c:v>
                </c:pt>
                <c:pt idx="2283">
                  <c:v>889.72916881981712</c:v>
                </c:pt>
                <c:pt idx="2284">
                  <c:v>889.33979062777348</c:v>
                </c:pt>
                <c:pt idx="2285">
                  <c:v>888.95075309906485</c:v>
                </c:pt>
                <c:pt idx="2286">
                  <c:v>888.56205578682216</c:v>
                </c:pt>
                <c:pt idx="2287">
                  <c:v>888.17369824495711</c:v>
                </c:pt>
                <c:pt idx="2288">
                  <c:v>887.78568002816166</c:v>
                </c:pt>
                <c:pt idx="2289">
                  <c:v>887.39800069190494</c:v>
                </c:pt>
                <c:pt idx="2290">
                  <c:v>887.01065979243219</c:v>
                </c:pt>
                <c:pt idx="2291">
                  <c:v>886.62365688676357</c:v>
                </c:pt>
                <c:pt idx="2292">
                  <c:v>886.23699153269183</c:v>
                </c:pt>
                <c:pt idx="2293">
                  <c:v>885.85066328878042</c:v>
                </c:pt>
                <c:pt idx="2294">
                  <c:v>885.46467171436257</c:v>
                </c:pt>
                <c:pt idx="2295">
                  <c:v>885.07901636953932</c:v>
                </c:pt>
                <c:pt idx="2296">
                  <c:v>884.6936968151773</c:v>
                </c:pt>
                <c:pt idx="2297">
                  <c:v>884.30871261290793</c:v>
                </c:pt>
                <c:pt idx="2298">
                  <c:v>883.92406332512496</c:v>
                </c:pt>
                <c:pt idx="2299">
                  <c:v>883.53974851498356</c:v>
                </c:pt>
                <c:pt idx="2300">
                  <c:v>883.15576774639828</c:v>
                </c:pt>
                <c:pt idx="2301">
                  <c:v>882.77212058404075</c:v>
                </c:pt>
                <c:pt idx="2302">
                  <c:v>882.38880659334006</c:v>
                </c:pt>
                <c:pt idx="2303">
                  <c:v>882.00582534047851</c:v>
                </c:pt>
                <c:pt idx="2304">
                  <c:v>881.62317639239143</c:v>
                </c:pt>
                <c:pt idx="2305">
                  <c:v>881.24085931676586</c:v>
                </c:pt>
                <c:pt idx="2306">
                  <c:v>880.85887368203828</c:v>
                </c:pt>
                <c:pt idx="2307">
                  <c:v>880.47721905739263</c:v>
                </c:pt>
                <c:pt idx="2308">
                  <c:v>880.09589501275968</c:v>
                </c:pt>
                <c:pt idx="2309">
                  <c:v>879.71490111881485</c:v>
                </c:pt>
                <c:pt idx="2310">
                  <c:v>879.33423694697626</c:v>
                </c:pt>
                <c:pt idx="2311">
                  <c:v>878.95390206940408</c:v>
                </c:pt>
                <c:pt idx="2312">
                  <c:v>878.573896058998</c:v>
                </c:pt>
                <c:pt idx="2313">
                  <c:v>878.19421848939601</c:v>
                </c:pt>
                <c:pt idx="2314">
                  <c:v>877.81486893497288</c:v>
                </c:pt>
                <c:pt idx="2315">
                  <c:v>877.43584697083838</c:v>
                </c:pt>
                <c:pt idx="2316">
                  <c:v>877.05715217283648</c:v>
                </c:pt>
                <c:pt idx="2317">
                  <c:v>876.67878411754202</c:v>
                </c:pt>
                <c:pt idx="2318">
                  <c:v>876.30074238226041</c:v>
                </c:pt>
                <c:pt idx="2319">
                  <c:v>875.9230265450268</c:v>
                </c:pt>
                <c:pt idx="2320">
                  <c:v>875.54563618460247</c:v>
                </c:pt>
                <c:pt idx="2321">
                  <c:v>875.1685708804747</c:v>
                </c:pt>
                <c:pt idx="2322">
                  <c:v>874.79183021285507</c:v>
                </c:pt>
                <c:pt idx="2323">
                  <c:v>874.41541376267742</c:v>
                </c:pt>
                <c:pt idx="2324">
                  <c:v>874.03932111159668</c:v>
                </c:pt>
                <c:pt idx="2325">
                  <c:v>873.66355184198721</c:v>
                </c:pt>
                <c:pt idx="2326">
                  <c:v>873.28810553694132</c:v>
                </c:pt>
                <c:pt idx="2327">
                  <c:v>872.91298178026727</c:v>
                </c:pt>
                <c:pt idx="2328">
                  <c:v>872.53818015648869</c:v>
                </c:pt>
                <c:pt idx="2329">
                  <c:v>872.16370025084223</c:v>
                </c:pt>
                <c:pt idx="2330">
                  <c:v>871.78954164927598</c:v>
                </c:pt>
                <c:pt idx="2331">
                  <c:v>871.41570393844859</c:v>
                </c:pt>
                <c:pt idx="2332">
                  <c:v>871.04218670572754</c:v>
                </c:pt>
                <c:pt idx="2333">
                  <c:v>870.6689895391869</c:v>
                </c:pt>
                <c:pt idx="2334">
                  <c:v>870.29611202760691</c:v>
                </c:pt>
                <c:pt idx="2335">
                  <c:v>869.92355376047169</c:v>
                </c:pt>
                <c:pt idx="2336">
                  <c:v>869.55131432796838</c:v>
                </c:pt>
                <c:pt idx="2337">
                  <c:v>869.17939332098467</c:v>
                </c:pt>
                <c:pt idx="2338">
                  <c:v>868.80779033110832</c:v>
                </c:pt>
                <c:pt idx="2339">
                  <c:v>868.43650495062491</c:v>
                </c:pt>
                <c:pt idx="2340">
                  <c:v>868.06553677251702</c:v>
                </c:pt>
                <c:pt idx="2341">
                  <c:v>867.6948853904621</c:v>
                </c:pt>
                <c:pt idx="2342">
                  <c:v>867.32455039883155</c:v>
                </c:pt>
                <c:pt idx="2343">
                  <c:v>866.95453139268875</c:v>
                </c:pt>
                <c:pt idx="2344">
                  <c:v>866.58482796778776</c:v>
                </c:pt>
                <c:pt idx="2345">
                  <c:v>866.21543972057214</c:v>
                </c:pt>
                <c:pt idx="2346">
                  <c:v>865.84636624817313</c:v>
                </c:pt>
                <c:pt idx="2347">
                  <c:v>865.47760714840808</c:v>
                </c:pt>
                <c:pt idx="2348">
                  <c:v>865.10916201977955</c:v>
                </c:pt>
                <c:pt idx="2349">
                  <c:v>864.74103046147331</c:v>
                </c:pt>
                <c:pt idx="2350">
                  <c:v>864.37321207335697</c:v>
                </c:pt>
                <c:pt idx="2351">
                  <c:v>864.00570645597884</c:v>
                </c:pt>
                <c:pt idx="2352">
                  <c:v>863.63851321056597</c:v>
                </c:pt>
                <c:pt idx="2353">
                  <c:v>863.27163193902391</c:v>
                </c:pt>
                <c:pt idx="2354">
                  <c:v>862.905062243933</c:v>
                </c:pt>
                <c:pt idx="2355">
                  <c:v>862.5388037285494</c:v>
                </c:pt>
                <c:pt idx="2356">
                  <c:v>862.17285599680201</c:v>
                </c:pt>
                <c:pt idx="2357">
                  <c:v>861.80721865329178</c:v>
                </c:pt>
                <c:pt idx="2358">
                  <c:v>861.4418913032905</c:v>
                </c:pt>
                <c:pt idx="2359">
                  <c:v>861.07687355273822</c:v>
                </c:pt>
                <c:pt idx="2360">
                  <c:v>860.71216500824323</c:v>
                </c:pt>
                <c:pt idx="2361">
                  <c:v>860.3477652770797</c:v>
                </c:pt>
                <c:pt idx="2362">
                  <c:v>859.98367396718675</c:v>
                </c:pt>
                <c:pt idx="2363">
                  <c:v>859.61989068716684</c:v>
                </c:pt>
                <c:pt idx="2364">
                  <c:v>859.25641504628425</c:v>
                </c:pt>
                <c:pt idx="2365">
                  <c:v>858.89324665446418</c:v>
                </c:pt>
                <c:pt idx="2366">
                  <c:v>858.5303851222908</c:v>
                </c:pt>
                <c:pt idx="2367">
                  <c:v>858.16783006100604</c:v>
                </c:pt>
                <c:pt idx="2368">
                  <c:v>857.8055810825083</c:v>
                </c:pt>
                <c:pt idx="2369">
                  <c:v>857.44363779935122</c:v>
                </c:pt>
                <c:pt idx="2370">
                  <c:v>857.08199982474162</c:v>
                </c:pt>
                <c:pt idx="2371">
                  <c:v>856.72066677253872</c:v>
                </c:pt>
                <c:pt idx="2372">
                  <c:v>856.35963825725344</c:v>
                </c:pt>
                <c:pt idx="2373">
                  <c:v>855.99891389404479</c:v>
                </c:pt>
                <c:pt idx="2374">
                  <c:v>855.63849329872085</c:v>
                </c:pt>
                <c:pt idx="2375">
                  <c:v>855.27837608773666</c:v>
                </c:pt>
                <c:pt idx="2376">
                  <c:v>854.91856187819189</c:v>
                </c:pt>
                <c:pt idx="2377">
                  <c:v>854.55905028783104</c:v>
                </c:pt>
                <c:pt idx="2378">
                  <c:v>854.19984093504092</c:v>
                </c:pt>
                <c:pt idx="2379">
                  <c:v>853.84093343884967</c:v>
                </c:pt>
                <c:pt idx="2380">
                  <c:v>853.48232741892571</c:v>
                </c:pt>
                <c:pt idx="2381">
                  <c:v>853.12402249557613</c:v>
                </c:pt>
                <c:pt idx="2382">
                  <c:v>852.76601828974492</c:v>
                </c:pt>
                <c:pt idx="2383">
                  <c:v>852.40831442301271</c:v>
                </c:pt>
                <c:pt idx="2384">
                  <c:v>852.05091051759428</c:v>
                </c:pt>
                <c:pt idx="2385">
                  <c:v>851.69380619633785</c:v>
                </c:pt>
                <c:pt idx="2386">
                  <c:v>851.3370010827241</c:v>
                </c:pt>
                <c:pt idx="2387">
                  <c:v>850.98049480086365</c:v>
                </c:pt>
                <c:pt idx="2388">
                  <c:v>850.62428697549672</c:v>
                </c:pt>
                <c:pt idx="2389">
                  <c:v>850.26837723199264</c:v>
                </c:pt>
                <c:pt idx="2390">
                  <c:v>849.91276519634562</c:v>
                </c:pt>
                <c:pt idx="2391">
                  <c:v>849.55745049517645</c:v>
                </c:pt>
                <c:pt idx="2392">
                  <c:v>849.20243275573023</c:v>
                </c:pt>
                <c:pt idx="2393">
                  <c:v>848.847711605874</c:v>
                </c:pt>
                <c:pt idx="2394">
                  <c:v>848.49328667409691</c:v>
                </c:pt>
                <c:pt idx="2395">
                  <c:v>848.1391575895085</c:v>
                </c:pt>
                <c:pt idx="2396">
                  <c:v>847.78532398183654</c:v>
                </c:pt>
                <c:pt idx="2397">
                  <c:v>847.43178548142714</c:v>
                </c:pt>
                <c:pt idx="2398">
                  <c:v>847.07854171924237</c:v>
                </c:pt>
                <c:pt idx="2399">
                  <c:v>846.72559232685933</c:v>
                </c:pt>
                <c:pt idx="2400">
                  <c:v>846.37293693646905</c:v>
                </c:pt>
                <c:pt idx="2401">
                  <c:v>846.0205751808752</c:v>
                </c:pt>
                <c:pt idx="2402">
                  <c:v>845.66850669349242</c:v>
                </c:pt>
                <c:pt idx="2403">
                  <c:v>845.31673110834538</c:v>
                </c:pt>
                <c:pt idx="2404">
                  <c:v>844.96524806006744</c:v>
                </c:pt>
                <c:pt idx="2405">
                  <c:v>844.61405718389926</c:v>
                </c:pt>
                <c:pt idx="2406">
                  <c:v>844.26315811568861</c:v>
                </c:pt>
                <c:pt idx="2407">
                  <c:v>843.91255049188635</c:v>
                </c:pt>
                <c:pt idx="2408">
                  <c:v>843.5622339495485</c:v>
                </c:pt>
                <c:pt idx="2409">
                  <c:v>843.21220812633294</c:v>
                </c:pt>
                <c:pt idx="2410">
                  <c:v>842.86247266049872</c:v>
                </c:pt>
                <c:pt idx="2411">
                  <c:v>842.51302719090472</c:v>
                </c:pt>
                <c:pt idx="2412">
                  <c:v>842.16387135700882</c:v>
                </c:pt>
                <c:pt idx="2413">
                  <c:v>841.81500479886586</c:v>
                </c:pt>
                <c:pt idx="2414">
                  <c:v>841.46642715712721</c:v>
                </c:pt>
                <c:pt idx="2415">
                  <c:v>841.11813807303906</c:v>
                </c:pt>
                <c:pt idx="2416">
                  <c:v>840.77013718844114</c:v>
                </c:pt>
                <c:pt idx="2417">
                  <c:v>840.42242414576594</c:v>
                </c:pt>
                <c:pt idx="2418">
                  <c:v>840.07499858803737</c:v>
                </c:pt>
                <c:pt idx="2419">
                  <c:v>839.72786015886868</c:v>
                </c:pt>
                <c:pt idx="2420">
                  <c:v>839.38100850246269</c:v>
                </c:pt>
                <c:pt idx="2421">
                  <c:v>839.03444326360955</c:v>
                </c:pt>
                <c:pt idx="2422">
                  <c:v>838.68816408768544</c:v>
                </c:pt>
                <c:pt idx="2423">
                  <c:v>838.34217062065272</c:v>
                </c:pt>
                <c:pt idx="2424">
                  <c:v>837.99646250905664</c:v>
                </c:pt>
                <c:pt idx="2425">
                  <c:v>837.65103940002564</c:v>
                </c:pt>
                <c:pt idx="2426">
                  <c:v>837.30590094127001</c:v>
                </c:pt>
                <c:pt idx="2427">
                  <c:v>836.96104678107997</c:v>
                </c:pt>
                <c:pt idx="2428">
                  <c:v>836.61647656832531</c:v>
                </c:pt>
                <c:pt idx="2429">
                  <c:v>836.27218995245369</c:v>
                </c:pt>
                <c:pt idx="2430">
                  <c:v>835.92818658348926</c:v>
                </c:pt>
                <c:pt idx="2431">
                  <c:v>835.58446611203215</c:v>
                </c:pt>
                <c:pt idx="2432">
                  <c:v>835.24102818925701</c:v>
                </c:pt>
                <c:pt idx="2433">
                  <c:v>834.89787246691139</c:v>
                </c:pt>
                <c:pt idx="2434">
                  <c:v>834.55499859731503</c:v>
                </c:pt>
                <c:pt idx="2435">
                  <c:v>834.21240623335893</c:v>
                </c:pt>
                <c:pt idx="2436">
                  <c:v>833.87009502850321</c:v>
                </c:pt>
                <c:pt idx="2437">
                  <c:v>833.52806463677689</c:v>
                </c:pt>
                <c:pt idx="2438">
                  <c:v>833.18631471277672</c:v>
                </c:pt>
                <c:pt idx="2439">
                  <c:v>832.84484491166484</c:v>
                </c:pt>
                <c:pt idx="2440">
                  <c:v>832.5036548891693</c:v>
                </c:pt>
                <c:pt idx="2441">
                  <c:v>832.1627443015816</c:v>
                </c:pt>
                <c:pt idx="2442">
                  <c:v>831.82211280575609</c:v>
                </c:pt>
                <c:pt idx="2443">
                  <c:v>831.48176005910886</c:v>
                </c:pt>
                <c:pt idx="2444">
                  <c:v>831.14168571961625</c:v>
                </c:pt>
                <c:pt idx="2445">
                  <c:v>830.80188944581448</c:v>
                </c:pt>
                <c:pt idx="2446">
                  <c:v>830.4623708967971</c:v>
                </c:pt>
                <c:pt idx="2447">
                  <c:v>830.12312973221503</c:v>
                </c:pt>
                <c:pt idx="2448">
                  <c:v>829.78416561227527</c:v>
                </c:pt>
                <c:pt idx="2449">
                  <c:v>829.4454781977397</c:v>
                </c:pt>
                <c:pt idx="2450">
                  <c:v>829.10706714992341</c:v>
                </c:pt>
                <c:pt idx="2451">
                  <c:v>828.76893213069422</c:v>
                </c:pt>
                <c:pt idx="2452">
                  <c:v>828.43107280247136</c:v>
                </c:pt>
                <c:pt idx="2453">
                  <c:v>828.09348882822428</c:v>
                </c:pt>
                <c:pt idx="2454">
                  <c:v>827.75617987147132</c:v>
                </c:pt>
                <c:pt idx="2455">
                  <c:v>827.41914559627946</c:v>
                </c:pt>
                <c:pt idx="2456">
                  <c:v>827.08238566726186</c:v>
                </c:pt>
                <c:pt idx="2457">
                  <c:v>826.7458997495778</c:v>
                </c:pt>
                <c:pt idx="2458">
                  <c:v>826.40968750893126</c:v>
                </c:pt>
                <c:pt idx="2459">
                  <c:v>826.07374861157007</c:v>
                </c:pt>
                <c:pt idx="2460">
                  <c:v>825.73808272428369</c:v>
                </c:pt>
                <c:pt idx="2461">
                  <c:v>825.40268951440373</c:v>
                </c:pt>
                <c:pt idx="2462">
                  <c:v>825.06756864980196</c:v>
                </c:pt>
                <c:pt idx="2463">
                  <c:v>824.73271979888887</c:v>
                </c:pt>
                <c:pt idx="2464">
                  <c:v>824.39814263061351</c:v>
                </c:pt>
                <c:pt idx="2465">
                  <c:v>824.06383681446152</c:v>
                </c:pt>
                <c:pt idx="2466">
                  <c:v>823.72980202045483</c:v>
                </c:pt>
                <c:pt idx="2467">
                  <c:v>823.3960379191501</c:v>
                </c:pt>
                <c:pt idx="2468">
                  <c:v>823.06254418163724</c:v>
                </c:pt>
                <c:pt idx="2469">
                  <c:v>822.72932047953941</c:v>
                </c:pt>
                <c:pt idx="2470">
                  <c:v>822.39636648501107</c:v>
                </c:pt>
                <c:pt idx="2471">
                  <c:v>822.06368187073713</c:v>
                </c:pt>
                <c:pt idx="2472">
                  <c:v>821.73126630993227</c:v>
                </c:pt>
                <c:pt idx="2473">
                  <c:v>821.3991194763388</c:v>
                </c:pt>
                <c:pt idx="2474">
                  <c:v>821.0672410442271</c:v>
                </c:pt>
                <c:pt idx="2475">
                  <c:v>820.73563068839348</c:v>
                </c:pt>
                <c:pt idx="2476">
                  <c:v>820.40428808415913</c:v>
                </c:pt>
                <c:pt idx="2477">
                  <c:v>820.07321290736968</c:v>
                </c:pt>
                <c:pt idx="2478">
                  <c:v>819.74240483439371</c:v>
                </c:pt>
                <c:pt idx="2479">
                  <c:v>819.41186354212186</c:v>
                </c:pt>
                <c:pt idx="2480">
                  <c:v>819.08158870796547</c:v>
                </c:pt>
                <c:pt idx="2481">
                  <c:v>818.75158000985596</c:v>
                </c:pt>
                <c:pt idx="2482">
                  <c:v>818.4218371262433</c:v>
                </c:pt>
                <c:pt idx="2483">
                  <c:v>818.09235973609589</c:v>
                </c:pt>
                <c:pt idx="2484">
                  <c:v>817.76314751889834</c:v>
                </c:pt>
                <c:pt idx="2485">
                  <c:v>817.43420015465097</c:v>
                </c:pt>
                <c:pt idx="2486">
                  <c:v>817.10551732386898</c:v>
                </c:pt>
                <c:pt idx="2487">
                  <c:v>816.77709870758133</c:v>
                </c:pt>
                <c:pt idx="2488">
                  <c:v>816.44894398732913</c:v>
                </c:pt>
                <c:pt idx="2489">
                  <c:v>816.12105284516565</c:v>
                </c:pt>
                <c:pt idx="2490">
                  <c:v>815.79342496365405</c:v>
                </c:pt>
                <c:pt idx="2491">
                  <c:v>815.46606002586771</c:v>
                </c:pt>
                <c:pt idx="2492">
                  <c:v>815.13895771538807</c:v>
                </c:pt>
                <c:pt idx="2493">
                  <c:v>814.8121177163041</c:v>
                </c:pt>
                <c:pt idx="2494">
                  <c:v>814.48553971321132</c:v>
                </c:pt>
                <c:pt idx="2495">
                  <c:v>814.15922339121084</c:v>
                </c:pt>
                <c:pt idx="2496">
                  <c:v>813.83316843590796</c:v>
                </c:pt>
                <c:pt idx="2497">
                  <c:v>813.50737453341162</c:v>
                </c:pt>
                <c:pt idx="2498">
                  <c:v>813.18184137033313</c:v>
                </c:pt>
                <c:pt idx="2499">
                  <c:v>812.85656863378495</c:v>
                </c:pt>
                <c:pt idx="2500">
                  <c:v>812.53155601138019</c:v>
                </c:pt>
                <c:pt idx="2501">
                  <c:v>812.20680319123198</c:v>
                </c:pt>
                <c:pt idx="2502">
                  <c:v>811.8823098619506</c:v>
                </c:pt>
                <c:pt idx="2503">
                  <c:v>811.55807571264461</c:v>
                </c:pt>
                <c:pt idx="2504">
                  <c:v>811.23410043291915</c:v>
                </c:pt>
                <c:pt idx="2505">
                  <c:v>810.91038371287402</c:v>
                </c:pt>
                <c:pt idx="2506">
                  <c:v>810.58692524310413</c:v>
                </c:pt>
                <c:pt idx="2507">
                  <c:v>810.2637247146979</c:v>
                </c:pt>
                <c:pt idx="2508">
                  <c:v>809.94078181923567</c:v>
                </c:pt>
                <c:pt idx="2509">
                  <c:v>809.6180962487897</c:v>
                </c:pt>
                <c:pt idx="2510">
                  <c:v>809.29566769592282</c:v>
                </c:pt>
                <c:pt idx="2511">
                  <c:v>808.97349585368715</c:v>
                </c:pt>
                <c:pt idx="2512">
                  <c:v>808.6515804156237</c:v>
                </c:pt>
                <c:pt idx="2513">
                  <c:v>808.32992107576069</c:v>
                </c:pt>
                <c:pt idx="2514">
                  <c:v>808.00851752861297</c:v>
                </c:pt>
                <c:pt idx="2515">
                  <c:v>807.68736946918216</c:v>
                </c:pt>
                <c:pt idx="2516">
                  <c:v>807.36647659295284</c:v>
                </c:pt>
                <c:pt idx="2517">
                  <c:v>807.04583859589445</c:v>
                </c:pt>
                <c:pt idx="2518">
                  <c:v>806.72545517445906</c:v>
                </c:pt>
                <c:pt idx="2519">
                  <c:v>806.40532602558028</c:v>
                </c:pt>
                <c:pt idx="2520">
                  <c:v>806.08545084667287</c:v>
                </c:pt>
                <c:pt idx="2521">
                  <c:v>805.76582933563134</c:v>
                </c:pt>
                <c:pt idx="2522">
                  <c:v>805.44646119082927</c:v>
                </c:pt>
                <c:pt idx="2523">
                  <c:v>805.12734611111819</c:v>
                </c:pt>
                <c:pt idx="2524">
                  <c:v>804.80848379582665</c:v>
                </c:pt>
                <c:pt idx="2525">
                  <c:v>804.48987394475944</c:v>
                </c:pt>
                <c:pt idx="2526">
                  <c:v>804.17151625819633</c:v>
                </c:pt>
                <c:pt idx="2527">
                  <c:v>803.85341043689175</c:v>
                </c:pt>
                <c:pt idx="2528">
                  <c:v>803.53555618207281</c:v>
                </c:pt>
                <c:pt idx="2529">
                  <c:v>803.21795319543958</c:v>
                </c:pt>
                <c:pt idx="2530">
                  <c:v>802.90060117916335</c:v>
                </c:pt>
                <c:pt idx="2531">
                  <c:v>802.58349983588539</c:v>
                </c:pt>
                <c:pt idx="2532">
                  <c:v>802.26664886871788</c:v>
                </c:pt>
                <c:pt idx="2533">
                  <c:v>801.95004798124</c:v>
                </c:pt>
                <c:pt idx="2534">
                  <c:v>801.63369687749991</c:v>
                </c:pt>
                <c:pt idx="2535">
                  <c:v>801.31759526201199</c:v>
                </c:pt>
                <c:pt idx="2536">
                  <c:v>801.0017428397565</c:v>
                </c:pt>
                <c:pt idx="2537">
                  <c:v>800.68613931617892</c:v>
                </c:pt>
                <c:pt idx="2538">
                  <c:v>800.3707843971888</c:v>
                </c:pt>
                <c:pt idx="2539">
                  <c:v>800.05567778915838</c:v>
                </c:pt>
                <c:pt idx="2540">
                  <c:v>799.74081919892251</c:v>
                </c:pt>
                <c:pt idx="2541">
                  <c:v>799.42620833377748</c:v>
                </c:pt>
                <c:pt idx="2542">
                  <c:v>799.11184490147946</c:v>
                </c:pt>
                <c:pt idx="2543">
                  <c:v>798.79772861024458</c:v>
                </c:pt>
                <c:pt idx="2544">
                  <c:v>798.48385916874747</c:v>
                </c:pt>
                <c:pt idx="2545">
                  <c:v>798.17023628612026</c:v>
                </c:pt>
                <c:pt idx="2546">
                  <c:v>797.85685967195218</c:v>
                </c:pt>
                <c:pt idx="2547">
                  <c:v>797.54372903628825</c:v>
                </c:pt>
                <c:pt idx="2548">
                  <c:v>797.23084408962802</c:v>
                </c:pt>
                <c:pt idx="2549">
                  <c:v>796.91820454292633</c:v>
                </c:pt>
                <c:pt idx="2550">
                  <c:v>796.60581010759006</c:v>
                </c:pt>
                <c:pt idx="2551">
                  <c:v>796.29366049547889</c:v>
                </c:pt>
                <c:pt idx="2552">
                  <c:v>795.98175541890407</c:v>
                </c:pt>
                <c:pt idx="2553">
                  <c:v>795.6700945906274</c:v>
                </c:pt>
                <c:pt idx="2554">
                  <c:v>795.35867772385996</c:v>
                </c:pt>
                <c:pt idx="2555">
                  <c:v>795.04750453226222</c:v>
                </c:pt>
                <c:pt idx="2556">
                  <c:v>794.73657472994205</c:v>
                </c:pt>
                <c:pt idx="2557">
                  <c:v>794.42588803145497</c:v>
                </c:pt>
                <c:pt idx="2558">
                  <c:v>794.11544415180242</c:v>
                </c:pt>
                <c:pt idx="2559">
                  <c:v>793.80524280643044</c:v>
                </c:pt>
                <c:pt idx="2560">
                  <c:v>793.49528371123085</c:v>
                </c:pt>
                <c:pt idx="2561">
                  <c:v>793.18556658253806</c:v>
                </c:pt>
                <c:pt idx="2562">
                  <c:v>792.87609113712904</c:v>
                </c:pt>
                <c:pt idx="2563">
                  <c:v>792.56685709222393</c:v>
                </c:pt>
                <c:pt idx="2564">
                  <c:v>792.25786416548237</c:v>
                </c:pt>
                <c:pt idx="2565">
                  <c:v>791.94911207500456</c:v>
                </c:pt>
                <c:pt idx="2566">
                  <c:v>791.64060053933076</c:v>
                </c:pt>
                <c:pt idx="2567">
                  <c:v>791.33232927743859</c:v>
                </c:pt>
                <c:pt idx="2568">
                  <c:v>791.02429800874359</c:v>
                </c:pt>
                <c:pt idx="2569">
                  <c:v>790.71650645309808</c:v>
                </c:pt>
                <c:pt idx="2570">
                  <c:v>790.40895433079027</c:v>
                </c:pt>
                <c:pt idx="2571">
                  <c:v>790.10164136254366</c:v>
                </c:pt>
                <c:pt idx="2572">
                  <c:v>789.79456726951503</c:v>
                </c:pt>
                <c:pt idx="2573">
                  <c:v>789.48773177329542</c:v>
                </c:pt>
                <c:pt idx="2574">
                  <c:v>789.18113459590768</c:v>
                </c:pt>
                <c:pt idx="2575">
                  <c:v>788.87477545980676</c:v>
                </c:pt>
                <c:pt idx="2576">
                  <c:v>788.56865408787826</c:v>
                </c:pt>
                <c:pt idx="2577">
                  <c:v>788.26277020343764</c:v>
                </c:pt>
                <c:pt idx="2578">
                  <c:v>787.95712353022975</c:v>
                </c:pt>
                <c:pt idx="2579">
                  <c:v>787.65171379242724</c:v>
                </c:pt>
                <c:pt idx="2580">
                  <c:v>787.34654071463081</c:v>
                </c:pt>
                <c:pt idx="2581">
                  <c:v>787.04160402186767</c:v>
                </c:pt>
                <c:pt idx="2582">
                  <c:v>786.73690343959049</c:v>
                </c:pt>
                <c:pt idx="2583">
                  <c:v>786.43243869367734</c:v>
                </c:pt>
                <c:pt idx="2584">
                  <c:v>786.12820951043034</c:v>
                </c:pt>
                <c:pt idx="2585">
                  <c:v>785.82421561657475</c:v>
                </c:pt>
                <c:pt idx="2586">
                  <c:v>785.52045673925863</c:v>
                </c:pt>
                <c:pt idx="2587">
                  <c:v>785.21693260605196</c:v>
                </c:pt>
                <c:pt idx="2588">
                  <c:v>784.91364294494485</c:v>
                </c:pt>
                <c:pt idx="2589">
                  <c:v>784.61058748434834</c:v>
                </c:pt>
                <c:pt idx="2590">
                  <c:v>784.30776595309237</c:v>
                </c:pt>
                <c:pt idx="2591">
                  <c:v>784.00517808042525</c:v>
                </c:pt>
                <c:pt idx="2592">
                  <c:v>783.70282359601322</c:v>
                </c:pt>
                <c:pt idx="2593">
                  <c:v>783.40070222993893</c:v>
                </c:pt>
                <c:pt idx="2594">
                  <c:v>783.09881371270217</c:v>
                </c:pt>
                <c:pt idx="2595">
                  <c:v>782.79715777521665</c:v>
                </c:pt>
                <c:pt idx="2596">
                  <c:v>782.49573414881081</c:v>
                </c:pt>
                <c:pt idx="2597">
                  <c:v>782.19454256522795</c:v>
                </c:pt>
                <c:pt idx="2598">
                  <c:v>781.89358275662255</c:v>
                </c:pt>
                <c:pt idx="2599">
                  <c:v>781.59285445556236</c:v>
                </c:pt>
                <c:pt idx="2600">
                  <c:v>781.29235739502587</c:v>
                </c:pt>
                <c:pt idx="2601">
                  <c:v>780.992091308402</c:v>
                </c:pt>
                <c:pt idx="2602">
                  <c:v>780.69205592948981</c:v>
                </c:pt>
                <c:pt idx="2603">
                  <c:v>780.392250992497</c:v>
                </c:pt>
                <c:pt idx="2604">
                  <c:v>780.09267623203925</c:v>
                </c:pt>
                <c:pt idx="2605">
                  <c:v>779.79333138313973</c:v>
                </c:pt>
                <c:pt idx="2606">
                  <c:v>779.49421618122835</c:v>
                </c:pt>
                <c:pt idx="2607">
                  <c:v>779.19533036214045</c:v>
                </c:pt>
                <c:pt idx="2608">
                  <c:v>778.89667366211665</c:v>
                </c:pt>
                <c:pt idx="2609">
                  <c:v>778.59824581780163</c:v>
                </c:pt>
                <c:pt idx="2610">
                  <c:v>778.30004656624374</c:v>
                </c:pt>
                <c:pt idx="2611">
                  <c:v>778.00207564489381</c:v>
                </c:pt>
                <c:pt idx="2612">
                  <c:v>777.70433279160432</c:v>
                </c:pt>
                <c:pt idx="2613">
                  <c:v>777.40681774462985</c:v>
                </c:pt>
                <c:pt idx="2614">
                  <c:v>777.10953024262426</c:v>
                </c:pt>
                <c:pt idx="2615">
                  <c:v>776.81247002464147</c:v>
                </c:pt>
                <c:pt idx="2616">
                  <c:v>776.51563683013467</c:v>
                </c:pt>
                <c:pt idx="2617">
                  <c:v>776.21903039895437</c:v>
                </c:pt>
                <c:pt idx="2618">
                  <c:v>775.92265047134867</c:v>
                </c:pt>
                <c:pt idx="2619">
                  <c:v>775.62649678796276</c:v>
                </c:pt>
                <c:pt idx="2620">
                  <c:v>775.3305690898369</c:v>
                </c:pt>
                <c:pt idx="2621">
                  <c:v>775.03486711840662</c:v>
                </c:pt>
                <c:pt idx="2622">
                  <c:v>774.7393906155022</c:v>
                </c:pt>
                <c:pt idx="2623">
                  <c:v>774.44413932334692</c:v>
                </c:pt>
                <c:pt idx="2624">
                  <c:v>774.14911298455706</c:v>
                </c:pt>
                <c:pt idx="2625">
                  <c:v>773.85431134214105</c:v>
                </c:pt>
                <c:pt idx="2626">
                  <c:v>773.55973413949846</c:v>
                </c:pt>
                <c:pt idx="2627">
                  <c:v>773.26538112041942</c:v>
                </c:pt>
                <c:pt idx="2628">
                  <c:v>772.97125202908421</c:v>
                </c:pt>
                <c:pt idx="2629">
                  <c:v>772.67734661006159</c:v>
                </c:pt>
                <c:pt idx="2630">
                  <c:v>772.38366460830923</c:v>
                </c:pt>
                <c:pt idx="2631">
                  <c:v>772.0902057691726</c:v>
                </c:pt>
                <c:pt idx="2632">
                  <c:v>771.79696983838278</c:v>
                </c:pt>
                <c:pt idx="2633">
                  <c:v>771.50395656205853</c:v>
                </c:pt>
                <c:pt idx="2634">
                  <c:v>771.211165686703</c:v>
                </c:pt>
                <c:pt idx="2635">
                  <c:v>770.91859695920414</c:v>
                </c:pt>
                <c:pt idx="2636">
                  <c:v>770.62625012683429</c:v>
                </c:pt>
                <c:pt idx="2637">
                  <c:v>770.33412493724882</c:v>
                </c:pt>
                <c:pt idx="2638">
                  <c:v>770.04222113848516</c:v>
                </c:pt>
                <c:pt idx="2639">
                  <c:v>769.75053847896288</c:v>
                </c:pt>
                <c:pt idx="2640">
                  <c:v>769.45907670748272</c:v>
                </c:pt>
                <c:pt idx="2641">
                  <c:v>769.16783557322572</c:v>
                </c:pt>
                <c:pt idx="2642">
                  <c:v>768.87681482575181</c:v>
                </c:pt>
                <c:pt idx="2643">
                  <c:v>768.58601421500089</c:v>
                </c:pt>
                <c:pt idx="2644">
                  <c:v>768.29543349129017</c:v>
                </c:pt>
                <c:pt idx="2645">
                  <c:v>768.00507240531442</c:v>
                </c:pt>
                <c:pt idx="2646">
                  <c:v>767.71493070814586</c:v>
                </c:pt>
                <c:pt idx="2647">
                  <c:v>767.42500815123196</c:v>
                </c:pt>
                <c:pt idx="2648">
                  <c:v>767.13530448639563</c:v>
                </c:pt>
                <c:pt idx="2649">
                  <c:v>766.84581946583478</c:v>
                </c:pt>
                <c:pt idx="2650">
                  <c:v>766.55655284212082</c:v>
                </c:pt>
                <c:pt idx="2651">
                  <c:v>766.2675043681985</c:v>
                </c:pt>
                <c:pt idx="2652">
                  <c:v>765.97867379738489</c:v>
                </c:pt>
                <c:pt idx="2653">
                  <c:v>765.69006088336937</c:v>
                </c:pt>
                <c:pt idx="2654">
                  <c:v>765.40166538021185</c:v>
                </c:pt>
                <c:pt idx="2655">
                  <c:v>765.11348704234274</c:v>
                </c:pt>
                <c:pt idx="2656">
                  <c:v>764.82552562456237</c:v>
                </c:pt>
                <c:pt idx="2657">
                  <c:v>764.53778088204001</c:v>
                </c:pt>
                <c:pt idx="2658">
                  <c:v>764.25025257031302</c:v>
                </c:pt>
                <c:pt idx="2659">
                  <c:v>763.96294044528656</c:v>
                </c:pt>
                <c:pt idx="2660">
                  <c:v>763.67584426323276</c:v>
                </c:pt>
                <c:pt idx="2661">
                  <c:v>763.38896378078971</c:v>
                </c:pt>
                <c:pt idx="2662">
                  <c:v>763.10229875496145</c:v>
                </c:pt>
                <c:pt idx="2663">
                  <c:v>762.81584894311641</c:v>
                </c:pt>
                <c:pt idx="2664">
                  <c:v>762.52961410298769</c:v>
                </c:pt>
                <c:pt idx="2665">
                  <c:v>762.24359399267155</c:v>
                </c:pt>
                <c:pt idx="2666">
                  <c:v>761.95778837062687</c:v>
                </c:pt>
                <c:pt idx="2667">
                  <c:v>761.67219699567545</c:v>
                </c:pt>
                <c:pt idx="2668">
                  <c:v>761.38681962699968</c:v>
                </c:pt>
                <c:pt idx="2669">
                  <c:v>761.10165602414304</c:v>
                </c:pt>
                <c:pt idx="2670">
                  <c:v>760.81670594700938</c:v>
                </c:pt>
                <c:pt idx="2671">
                  <c:v>760.53196915586147</c:v>
                </c:pt>
                <c:pt idx="2672">
                  <c:v>760.24744541132156</c:v>
                </c:pt>
                <c:pt idx="2673">
                  <c:v>759.96313447436876</c:v>
                </c:pt>
                <c:pt idx="2674">
                  <c:v>759.67903610634085</c:v>
                </c:pt>
                <c:pt idx="2675">
                  <c:v>759.39515006893214</c:v>
                </c:pt>
                <c:pt idx="2676">
                  <c:v>759.111476124192</c:v>
                </c:pt>
                <c:pt idx="2677">
                  <c:v>758.82801403452663</c:v>
                </c:pt>
                <c:pt idx="2678">
                  <c:v>758.54476356269595</c:v>
                </c:pt>
                <c:pt idx="2679">
                  <c:v>758.2617244718142</c:v>
                </c:pt>
                <c:pt idx="2680">
                  <c:v>757.97889652534957</c:v>
                </c:pt>
                <c:pt idx="2681">
                  <c:v>757.69627948712241</c:v>
                </c:pt>
                <c:pt idx="2682">
                  <c:v>757.4138731213053</c:v>
                </c:pt>
                <c:pt idx="2683">
                  <c:v>757.13167719242256</c:v>
                </c:pt>
                <c:pt idx="2684">
                  <c:v>756.84969146534911</c:v>
                </c:pt>
                <c:pt idx="2685">
                  <c:v>756.56791570530982</c:v>
                </c:pt>
                <c:pt idx="2686">
                  <c:v>756.28634967787946</c:v>
                </c:pt>
                <c:pt idx="2687">
                  <c:v>756.0049931489815</c:v>
                </c:pt>
                <c:pt idx="2688">
                  <c:v>755.7238458848874</c:v>
                </c:pt>
                <c:pt idx="2689">
                  <c:v>755.44290765221649</c:v>
                </c:pt>
                <c:pt idx="2690">
                  <c:v>755.16217821793475</c:v>
                </c:pt>
                <c:pt idx="2691">
                  <c:v>754.88165734935444</c:v>
                </c:pt>
                <c:pt idx="2692">
                  <c:v>754.60134481413377</c:v>
                </c:pt>
                <c:pt idx="2693">
                  <c:v>754.32124038027553</c:v>
                </c:pt>
                <c:pt idx="2694">
                  <c:v>754.0413438161271</c:v>
                </c:pt>
                <c:pt idx="2695">
                  <c:v>753.76165489037919</c:v>
                </c:pt>
                <c:pt idx="2696">
                  <c:v>753.48217337206609</c:v>
                </c:pt>
                <c:pt idx="2697">
                  <c:v>753.20289903056425</c:v>
                </c:pt>
                <c:pt idx="2698">
                  <c:v>752.9238316355918</c:v>
                </c:pt>
                <c:pt idx="2699">
                  <c:v>752.6449709572081</c:v>
                </c:pt>
                <c:pt idx="2700">
                  <c:v>752.36631676581339</c:v>
                </c:pt>
                <c:pt idx="2701">
                  <c:v>752.08786883214736</c:v>
                </c:pt>
                <c:pt idx="2702">
                  <c:v>751.80962692728895</c:v>
                </c:pt>
                <c:pt idx="2703">
                  <c:v>751.5315908226562</c:v>
                </c:pt>
                <c:pt idx="2704">
                  <c:v>751.25376029000449</c:v>
                </c:pt>
                <c:pt idx="2705">
                  <c:v>750.97613510142719</c:v>
                </c:pt>
                <c:pt idx="2706">
                  <c:v>750.69871502935439</c:v>
                </c:pt>
                <c:pt idx="2707">
                  <c:v>750.4214998465518</c:v>
                </c:pt>
                <c:pt idx="2708">
                  <c:v>750.14448932612117</c:v>
                </c:pt>
                <c:pt idx="2709">
                  <c:v>749.86768324149909</c:v>
                </c:pt>
                <c:pt idx="2710">
                  <c:v>749.59108136645602</c:v>
                </c:pt>
                <c:pt idx="2711">
                  <c:v>749.31468347509667</c:v>
                </c:pt>
                <c:pt idx="2712">
                  <c:v>749.03848934185862</c:v>
                </c:pt>
                <c:pt idx="2713">
                  <c:v>748.76249874151131</c:v>
                </c:pt>
                <c:pt idx="2714">
                  <c:v>748.48671144915738</c:v>
                </c:pt>
                <c:pt idx="2715">
                  <c:v>748.21112724022919</c:v>
                </c:pt>
                <c:pt idx="2716">
                  <c:v>747.93574589049024</c:v>
                </c:pt>
                <c:pt idx="2717">
                  <c:v>747.66056717603465</c:v>
                </c:pt>
                <c:pt idx="2718">
                  <c:v>747.3855908732852</c:v>
                </c:pt>
                <c:pt idx="2719">
                  <c:v>747.11081675899345</c:v>
                </c:pt>
                <c:pt idx="2720">
                  <c:v>746.83624461023976</c:v>
                </c:pt>
                <c:pt idx="2721">
                  <c:v>746.56187420443143</c:v>
                </c:pt>
                <c:pt idx="2722">
                  <c:v>746.28770531930297</c:v>
                </c:pt>
                <c:pt idx="2723">
                  <c:v>746.01373773291562</c:v>
                </c:pt>
                <c:pt idx="2724">
                  <c:v>745.73997122365597</c:v>
                </c:pt>
                <c:pt idx="2725">
                  <c:v>745.46640557023557</c:v>
                </c:pt>
                <c:pt idx="2726">
                  <c:v>745.1930405516913</c:v>
                </c:pt>
                <c:pt idx="2727">
                  <c:v>744.91987594738362</c:v>
                </c:pt>
                <c:pt idx="2728">
                  <c:v>744.64691153699596</c:v>
                </c:pt>
                <c:pt idx="2729">
                  <c:v>744.37414710053565</c:v>
                </c:pt>
                <c:pt idx="2730">
                  <c:v>744.10158241833119</c:v>
                </c:pt>
                <c:pt idx="2731">
                  <c:v>743.82921727103292</c:v>
                </c:pt>
                <c:pt idx="2732">
                  <c:v>743.55705143961291</c:v>
                </c:pt>
                <c:pt idx="2733">
                  <c:v>743.28508470536292</c:v>
                </c:pt>
                <c:pt idx="2734">
                  <c:v>743.01331684989475</c:v>
                </c:pt>
                <c:pt idx="2735">
                  <c:v>742.74174765513965</c:v>
                </c:pt>
                <c:pt idx="2736">
                  <c:v>742.47037690334741</c:v>
                </c:pt>
                <c:pt idx="2737">
                  <c:v>742.1992043770864</c:v>
                </c:pt>
                <c:pt idx="2738">
                  <c:v>741.92822985924136</c:v>
                </c:pt>
                <c:pt idx="2739">
                  <c:v>741.65745313301534</c:v>
                </c:pt>
                <c:pt idx="2740">
                  <c:v>741.38687398192724</c:v>
                </c:pt>
                <c:pt idx="2741">
                  <c:v>741.11649218981097</c:v>
                </c:pt>
                <c:pt idx="2742">
                  <c:v>740.84630754081752</c:v>
                </c:pt>
                <c:pt idx="2743">
                  <c:v>740.57631981941051</c:v>
                </c:pt>
                <c:pt idx="2744">
                  <c:v>740.3065288103686</c:v>
                </c:pt>
                <c:pt idx="2745">
                  <c:v>740.03693429878456</c:v>
                </c:pt>
                <c:pt idx="2746">
                  <c:v>739.76753607006276</c:v>
                </c:pt>
                <c:pt idx="2747">
                  <c:v>739.49833390992069</c:v>
                </c:pt>
                <c:pt idx="2748">
                  <c:v>739.22932760438789</c:v>
                </c:pt>
                <c:pt idx="2749">
                  <c:v>738.96051693980451</c:v>
                </c:pt>
                <c:pt idx="2750">
                  <c:v>738.69190170282161</c:v>
                </c:pt>
                <c:pt idx="2751">
                  <c:v>738.42348168040053</c:v>
                </c:pt>
                <c:pt idx="2752">
                  <c:v>738.15525665981204</c:v>
                </c:pt>
                <c:pt idx="2753">
                  <c:v>737.88722642863547</c:v>
                </c:pt>
                <c:pt idx="2754">
                  <c:v>737.61939077475949</c:v>
                </c:pt>
                <c:pt idx="2755">
                  <c:v>737.35174948637973</c:v>
                </c:pt>
                <c:pt idx="2756">
                  <c:v>737.08430235199933</c:v>
                </c:pt>
                <c:pt idx="2757">
                  <c:v>736.81704916042872</c:v>
                </c:pt>
                <c:pt idx="2758">
                  <c:v>736.54998970078373</c:v>
                </c:pt>
                <c:pt idx="2759">
                  <c:v>736.2831237624863</c:v>
                </c:pt>
                <c:pt idx="2760">
                  <c:v>736.01645113526342</c:v>
                </c:pt>
                <c:pt idx="2761">
                  <c:v>735.74997160914643</c:v>
                </c:pt>
                <c:pt idx="2762">
                  <c:v>735.48368497447052</c:v>
                </c:pt>
                <c:pt idx="2763">
                  <c:v>735.21759102187491</c:v>
                </c:pt>
                <c:pt idx="2764">
                  <c:v>734.9516895423011</c:v>
                </c:pt>
                <c:pt idx="2765">
                  <c:v>734.68598032699276</c:v>
                </c:pt>
                <c:pt idx="2766">
                  <c:v>734.42046316749634</c:v>
                </c:pt>
                <c:pt idx="2767">
                  <c:v>734.15513785565838</c:v>
                </c:pt>
                <c:pt idx="2768">
                  <c:v>733.89000418362662</c:v>
                </c:pt>
                <c:pt idx="2769">
                  <c:v>733.62506194384923</c:v>
                </c:pt>
                <c:pt idx="2770">
                  <c:v>733.36031092907342</c:v>
                </c:pt>
                <c:pt idx="2771">
                  <c:v>733.0957509323456</c:v>
                </c:pt>
                <c:pt idx="2772">
                  <c:v>732.83138174701116</c:v>
                </c:pt>
                <c:pt idx="2773">
                  <c:v>732.56720316671317</c:v>
                </c:pt>
                <c:pt idx="2774">
                  <c:v>732.30321498539172</c:v>
                </c:pt>
                <c:pt idx="2775">
                  <c:v>732.03941699728455</c:v>
                </c:pt>
                <c:pt idx="2776">
                  <c:v>731.77580899692555</c:v>
                </c:pt>
                <c:pt idx="2777">
                  <c:v>731.51239077914397</c:v>
                </c:pt>
                <c:pt idx="2778">
                  <c:v>731.24916213906511</c:v>
                </c:pt>
                <c:pt idx="2779">
                  <c:v>730.98612287210881</c:v>
                </c:pt>
                <c:pt idx="2780">
                  <c:v>730.7232727739887</c:v>
                </c:pt>
                <c:pt idx="2781">
                  <c:v>730.4606116407125</c:v>
                </c:pt>
                <c:pt idx="2782">
                  <c:v>730.19813926858149</c:v>
                </c:pt>
                <c:pt idx="2783">
                  <c:v>729.93585545418875</c:v>
                </c:pt>
                <c:pt idx="2784">
                  <c:v>729.67375999442095</c:v>
                </c:pt>
                <c:pt idx="2785">
                  <c:v>729.41185268645449</c:v>
                </c:pt>
                <c:pt idx="2786">
                  <c:v>729.15013332775834</c:v>
                </c:pt>
                <c:pt idx="2787">
                  <c:v>728.88860171609122</c:v>
                </c:pt>
                <c:pt idx="2788">
                  <c:v>728.62725764950244</c:v>
                </c:pt>
                <c:pt idx="2789">
                  <c:v>728.36610092633066</c:v>
                </c:pt>
                <c:pt idx="2790">
                  <c:v>728.10513134520318</c:v>
                </c:pt>
                <c:pt idx="2791">
                  <c:v>727.84434870503662</c:v>
                </c:pt>
                <c:pt idx="2792">
                  <c:v>727.58375280503492</c:v>
                </c:pt>
                <c:pt idx="2793">
                  <c:v>727.32334344468939</c:v>
                </c:pt>
                <c:pt idx="2794">
                  <c:v>727.06312042377897</c:v>
                </c:pt>
                <c:pt idx="2795">
                  <c:v>726.80308354236854</c:v>
                </c:pt>
                <c:pt idx="2796">
                  <c:v>726.54323260080878</c:v>
                </c:pt>
                <c:pt idx="2797">
                  <c:v>726.2835673997364</c:v>
                </c:pt>
                <c:pt idx="2798">
                  <c:v>726.02408774007233</c:v>
                </c:pt>
                <c:pt idx="2799">
                  <c:v>725.76479342302218</c:v>
                </c:pt>
                <c:pt idx="2800">
                  <c:v>725.50568425007577</c:v>
                </c:pt>
                <c:pt idx="2801">
                  <c:v>725.24676002300589</c:v>
                </c:pt>
                <c:pt idx="2802">
                  <c:v>724.98802054386806</c:v>
                </c:pt>
                <c:pt idx="2803">
                  <c:v>724.72946561500078</c:v>
                </c:pt>
                <c:pt idx="2804">
                  <c:v>724.47109503902402</c:v>
                </c:pt>
                <c:pt idx="2805">
                  <c:v>724.21290861883892</c:v>
                </c:pt>
                <c:pt idx="2806">
                  <c:v>723.95490615762799</c:v>
                </c:pt>
                <c:pt idx="2807">
                  <c:v>723.69708745885418</c:v>
                </c:pt>
                <c:pt idx="2808">
                  <c:v>723.43945232625924</c:v>
                </c:pt>
                <c:pt idx="2809">
                  <c:v>723.18200056386547</c:v>
                </c:pt>
                <c:pt idx="2810">
                  <c:v>722.92473197597383</c:v>
                </c:pt>
                <c:pt idx="2811">
                  <c:v>722.66764636716277</c:v>
                </c:pt>
                <c:pt idx="2812">
                  <c:v>722.41074354229022</c:v>
                </c:pt>
                <c:pt idx="2813">
                  <c:v>722.15402330648988</c:v>
                </c:pt>
                <c:pt idx="2814">
                  <c:v>721.89748546517285</c:v>
                </c:pt>
                <c:pt idx="2815">
                  <c:v>721.64112982402776</c:v>
                </c:pt>
                <c:pt idx="2816">
                  <c:v>721.38495618901754</c:v>
                </c:pt>
                <c:pt idx="2817">
                  <c:v>721.12896436638118</c:v>
                </c:pt>
                <c:pt idx="2818">
                  <c:v>720.87315416263289</c:v>
                </c:pt>
                <c:pt idx="2819">
                  <c:v>720.61752538456108</c:v>
                </c:pt>
                <c:pt idx="2820">
                  <c:v>720.36207783922794</c:v>
                </c:pt>
                <c:pt idx="2821">
                  <c:v>720.10681133396963</c:v>
                </c:pt>
                <c:pt idx="2822">
                  <c:v>719.85172567639472</c:v>
                </c:pt>
                <c:pt idx="2823">
                  <c:v>719.59682067438473</c:v>
                </c:pt>
                <c:pt idx="2824">
                  <c:v>719.34209613609278</c:v>
                </c:pt>
                <c:pt idx="2825">
                  <c:v>719.08755186994426</c:v>
                </c:pt>
                <c:pt idx="2826">
                  <c:v>718.83318768463471</c:v>
                </c:pt>
                <c:pt idx="2827">
                  <c:v>718.57900338913089</c:v>
                </c:pt>
                <c:pt idx="2828">
                  <c:v>718.32499879266959</c:v>
                </c:pt>
                <c:pt idx="2829">
                  <c:v>718.07117370475703</c:v>
                </c:pt>
                <c:pt idx="2830">
                  <c:v>717.81752793516853</c:v>
                </c:pt>
                <c:pt idx="2831">
                  <c:v>717.56406129394861</c:v>
                </c:pt>
                <c:pt idx="2832">
                  <c:v>717.31077359140932</c:v>
                </c:pt>
                <c:pt idx="2833">
                  <c:v>717.05766463813063</c:v>
                </c:pt>
                <c:pt idx="2834">
                  <c:v>716.80473424496029</c:v>
                </c:pt>
                <c:pt idx="2835">
                  <c:v>716.55198222301215</c:v>
                </c:pt>
                <c:pt idx="2836">
                  <c:v>716.29940838366656</c:v>
                </c:pt>
                <c:pt idx="2837">
                  <c:v>716.04701253857024</c:v>
                </c:pt>
                <c:pt idx="2838">
                  <c:v>715.79479449963458</c:v>
                </c:pt>
                <c:pt idx="2839">
                  <c:v>715.54275407903594</c:v>
                </c:pt>
                <c:pt idx="2840">
                  <c:v>715.29089108921585</c:v>
                </c:pt>
                <c:pt idx="2841">
                  <c:v>715.03920534287909</c:v>
                </c:pt>
                <c:pt idx="2842">
                  <c:v>714.78769665299387</c:v>
                </c:pt>
                <c:pt idx="2843">
                  <c:v>714.53636483279251</c:v>
                </c:pt>
                <c:pt idx="2844">
                  <c:v>714.28520969576891</c:v>
                </c:pt>
                <c:pt idx="2845">
                  <c:v>714.03423105567879</c:v>
                </c:pt>
                <c:pt idx="2846">
                  <c:v>713.78342872654105</c:v>
                </c:pt>
                <c:pt idx="2847">
                  <c:v>713.53280252263426</c:v>
                </c:pt>
                <c:pt idx="2848">
                  <c:v>713.28235225849835</c:v>
                </c:pt>
                <c:pt idx="2849">
                  <c:v>713.03207774893417</c:v>
                </c:pt>
                <c:pt idx="2850">
                  <c:v>712.7819788090012</c:v>
                </c:pt>
                <c:pt idx="2851">
                  <c:v>712.53205525401893</c:v>
                </c:pt>
                <c:pt idx="2852">
                  <c:v>712.28230689956615</c:v>
                </c:pt>
                <c:pt idx="2853">
                  <c:v>712.03273356147929</c:v>
                </c:pt>
                <c:pt idx="2854">
                  <c:v>711.78333505585363</c:v>
                </c:pt>
                <c:pt idx="2855">
                  <c:v>711.53411119904138</c:v>
                </c:pt>
                <c:pt idx="2856">
                  <c:v>711.28506180765226</c:v>
                </c:pt>
                <c:pt idx="2857">
                  <c:v>711.03618669855211</c:v>
                </c:pt>
                <c:pt idx="2858">
                  <c:v>710.78748568886397</c:v>
                </c:pt>
                <c:pt idx="2859">
                  <c:v>710.53895859596582</c:v>
                </c:pt>
                <c:pt idx="2860">
                  <c:v>710.29060523749115</c:v>
                </c:pt>
                <c:pt idx="2861">
                  <c:v>710.04242543132852</c:v>
                </c:pt>
                <c:pt idx="2862">
                  <c:v>709.79441899562084</c:v>
                </c:pt>
                <c:pt idx="2863">
                  <c:v>709.54658574876464</c:v>
                </c:pt>
                <c:pt idx="2864">
                  <c:v>709.29892550941088</c:v>
                </c:pt>
                <c:pt idx="2865">
                  <c:v>709.05143809646279</c:v>
                </c:pt>
                <c:pt idx="2866">
                  <c:v>708.80412332907645</c:v>
                </c:pt>
                <c:pt idx="2867">
                  <c:v>708.55698102666042</c:v>
                </c:pt>
                <c:pt idx="2868">
                  <c:v>708.31001100887499</c:v>
                </c:pt>
                <c:pt idx="2869">
                  <c:v>708.06321309563157</c:v>
                </c:pt>
                <c:pt idx="2870">
                  <c:v>707.81658710709235</c:v>
                </c:pt>
                <c:pt idx="2871">
                  <c:v>707.57013286367078</c:v>
                </c:pt>
                <c:pt idx="2872">
                  <c:v>707.3238501860294</c:v>
                </c:pt>
                <c:pt idx="2873">
                  <c:v>707.07773889508076</c:v>
                </c:pt>
                <c:pt idx="2874">
                  <c:v>706.83179881198691</c:v>
                </c:pt>
                <c:pt idx="2875">
                  <c:v>706.58602975815802</c:v>
                </c:pt>
                <c:pt idx="2876">
                  <c:v>706.34043155525274</c:v>
                </c:pt>
                <c:pt idx="2877">
                  <c:v>706.09500402517801</c:v>
                </c:pt>
                <c:pt idx="2878">
                  <c:v>705.84974699008774</c:v>
                </c:pt>
                <c:pt idx="2879">
                  <c:v>705.6046602723826</c:v>
                </c:pt>
                <c:pt idx="2880">
                  <c:v>705.35974369471091</c:v>
                </c:pt>
                <c:pt idx="2881">
                  <c:v>705.11499707996597</c:v>
                </c:pt>
                <c:pt idx="2882">
                  <c:v>704.87042025128744</c:v>
                </c:pt>
                <c:pt idx="2883">
                  <c:v>704.62601303206043</c:v>
                </c:pt>
                <c:pt idx="2884">
                  <c:v>704.38177524591401</c:v>
                </c:pt>
                <c:pt idx="2885">
                  <c:v>704.13770671672285</c:v>
                </c:pt>
                <c:pt idx="2886">
                  <c:v>703.89380726860486</c:v>
                </c:pt>
                <c:pt idx="2887">
                  <c:v>703.65007672592174</c:v>
                </c:pt>
                <c:pt idx="2888">
                  <c:v>703.40651491327867</c:v>
                </c:pt>
                <c:pt idx="2889">
                  <c:v>703.16312165552324</c:v>
                </c:pt>
                <c:pt idx="2890">
                  <c:v>702.91989677774552</c:v>
                </c:pt>
                <c:pt idx="2891">
                  <c:v>702.67684010527739</c:v>
                </c:pt>
                <c:pt idx="2892">
                  <c:v>702.43395146369244</c:v>
                </c:pt>
                <c:pt idx="2893">
                  <c:v>702.19123067880525</c:v>
                </c:pt>
                <c:pt idx="2894">
                  <c:v>701.94867757667089</c:v>
                </c:pt>
                <c:pt idx="2895">
                  <c:v>701.70629198358506</c:v>
                </c:pt>
                <c:pt idx="2896">
                  <c:v>701.46407372608303</c:v>
                </c:pt>
                <c:pt idx="2897">
                  <c:v>701.22202263093936</c:v>
                </c:pt>
                <c:pt idx="2898">
                  <c:v>700.98013852516806</c:v>
                </c:pt>
                <c:pt idx="2899">
                  <c:v>700.73842123602151</c:v>
                </c:pt>
                <c:pt idx="2900">
                  <c:v>700.49687059099006</c:v>
                </c:pt>
                <c:pt idx="2901">
                  <c:v>700.25548641780233</c:v>
                </c:pt>
                <c:pt idx="2902">
                  <c:v>700.01426854442377</c:v>
                </c:pt>
                <c:pt idx="2903">
                  <c:v>699.7732167990572</c:v>
                </c:pt>
                <c:pt idx="2904">
                  <c:v>699.53233101014189</c:v>
                </c:pt>
                <c:pt idx="2905">
                  <c:v>699.29161100635315</c:v>
                </c:pt>
                <c:pt idx="2906">
                  <c:v>699.05105661660207</c:v>
                </c:pt>
                <c:pt idx="2907">
                  <c:v>698.81066767003517</c:v>
                </c:pt>
                <c:pt idx="2908">
                  <c:v>698.57044399603376</c:v>
                </c:pt>
                <c:pt idx="2909">
                  <c:v>698.33038542421377</c:v>
                </c:pt>
                <c:pt idx="2910">
                  <c:v>698.09049178442535</c:v>
                </c:pt>
                <c:pt idx="2911">
                  <c:v>697.85076290675215</c:v>
                </c:pt>
                <c:pt idx="2912">
                  <c:v>697.61119862151133</c:v>
                </c:pt>
                <c:pt idx="2913">
                  <c:v>697.37179875925267</c:v>
                </c:pt>
                <c:pt idx="2914">
                  <c:v>697.13256315075898</c:v>
                </c:pt>
                <c:pt idx="2915">
                  <c:v>696.89349162704445</c:v>
                </c:pt>
                <c:pt idx="2916">
                  <c:v>696.65458401935621</c:v>
                </c:pt>
                <c:pt idx="2917">
                  <c:v>696.41584015917147</c:v>
                </c:pt>
                <c:pt idx="2918">
                  <c:v>696.17725987819858</c:v>
                </c:pt>
                <c:pt idx="2919">
                  <c:v>695.93884300837749</c:v>
                </c:pt>
                <c:pt idx="2920">
                  <c:v>695.70058938187685</c:v>
                </c:pt>
                <c:pt idx="2921">
                  <c:v>695.46249883109601</c:v>
                </c:pt>
                <c:pt idx="2922">
                  <c:v>695.22457118866305</c:v>
                </c:pt>
                <c:pt idx="2923">
                  <c:v>694.9868062874358</c:v>
                </c:pt>
                <c:pt idx="2924">
                  <c:v>694.74920396049993</c:v>
                </c:pt>
                <c:pt idx="2925">
                  <c:v>694.51176404116961</c:v>
                </c:pt>
                <c:pt idx="2926">
                  <c:v>694.27448636298664</c:v>
                </c:pt>
                <c:pt idx="2927">
                  <c:v>694.03737075972083</c:v>
                </c:pt>
                <c:pt idx="2928">
                  <c:v>693.80041706536781</c:v>
                </c:pt>
                <c:pt idx="2929">
                  <c:v>693.56362511415091</c:v>
                </c:pt>
                <c:pt idx="2930">
                  <c:v>693.32699474051947</c:v>
                </c:pt>
                <c:pt idx="2931">
                  <c:v>693.09052577914804</c:v>
                </c:pt>
                <c:pt idx="2932">
                  <c:v>692.85421806493775</c:v>
                </c:pt>
                <c:pt idx="2933">
                  <c:v>692.61807143301382</c:v>
                </c:pt>
                <c:pt idx="2934">
                  <c:v>692.38208571872644</c:v>
                </c:pt>
                <c:pt idx="2935">
                  <c:v>692.14626075765068</c:v>
                </c:pt>
                <c:pt idx="2936">
                  <c:v>691.91059638558477</c:v>
                </c:pt>
                <c:pt idx="2937">
                  <c:v>691.67509243855079</c:v>
                </c:pt>
                <c:pt idx="2938">
                  <c:v>691.43974875279423</c:v>
                </c:pt>
                <c:pt idx="2939">
                  <c:v>691.20456516478316</c:v>
                </c:pt>
                <c:pt idx="2940">
                  <c:v>690.96954151120781</c:v>
                </c:pt>
                <c:pt idx="2941">
                  <c:v>690.7346776289811</c:v>
                </c:pt>
                <c:pt idx="2942">
                  <c:v>690.49997335523699</c:v>
                </c:pt>
                <c:pt idx="2943">
                  <c:v>690.26542852733087</c:v>
                </c:pt>
                <c:pt idx="2944">
                  <c:v>690.03104298283949</c:v>
                </c:pt>
                <c:pt idx="2945">
                  <c:v>689.79681655955949</c:v>
                </c:pt>
                <c:pt idx="2946">
                  <c:v>689.56274909550802</c:v>
                </c:pt>
                <c:pt idx="2947">
                  <c:v>689.32884042892204</c:v>
                </c:pt>
                <c:pt idx="2948">
                  <c:v>689.09509039825787</c:v>
                </c:pt>
                <c:pt idx="2949">
                  <c:v>688.86149884219037</c:v>
                </c:pt>
                <c:pt idx="2950">
                  <c:v>688.62806559961439</c:v>
                </c:pt>
                <c:pt idx="2951">
                  <c:v>688.39479050964167</c:v>
                </c:pt>
                <c:pt idx="2952">
                  <c:v>688.16167341160235</c:v>
                </c:pt>
                <c:pt idx="2953">
                  <c:v>687.92871414504475</c:v>
                </c:pt>
                <c:pt idx="2954">
                  <c:v>687.69591254973329</c:v>
                </c:pt>
                <c:pt idx="2955">
                  <c:v>687.46326846565034</c:v>
                </c:pt>
                <c:pt idx="2956">
                  <c:v>687.23078173299359</c:v>
                </c:pt>
                <c:pt idx="2957">
                  <c:v>686.99845219217775</c:v>
                </c:pt>
                <c:pt idx="2958">
                  <c:v>686.7662796838332</c:v>
                </c:pt>
                <c:pt idx="2959">
                  <c:v>686.53426404880474</c:v>
                </c:pt>
                <c:pt idx="2960">
                  <c:v>686.3024051281534</c:v>
                </c:pt>
                <c:pt idx="2961">
                  <c:v>686.07070276315415</c:v>
                </c:pt>
                <c:pt idx="2962">
                  <c:v>685.83915679529605</c:v>
                </c:pt>
                <c:pt idx="2963">
                  <c:v>685.6077670662828</c:v>
                </c:pt>
                <c:pt idx="2964">
                  <c:v>685.37653341803116</c:v>
                </c:pt>
                <c:pt idx="2965">
                  <c:v>685.14545569267102</c:v>
                </c:pt>
                <c:pt idx="2966">
                  <c:v>684.91453373254546</c:v>
                </c:pt>
                <c:pt idx="2967">
                  <c:v>684.6837673802097</c:v>
                </c:pt>
                <c:pt idx="2968">
                  <c:v>684.4531564784312</c:v>
                </c:pt>
                <c:pt idx="2969">
                  <c:v>684.22270087018933</c:v>
                </c:pt>
                <c:pt idx="2970">
                  <c:v>683.9924003986747</c:v>
                </c:pt>
                <c:pt idx="2971">
                  <c:v>683.76225490728871</c:v>
                </c:pt>
                <c:pt idx="2972">
                  <c:v>683.53226423964418</c:v>
                </c:pt>
                <c:pt idx="2973">
                  <c:v>683.30242823956371</c:v>
                </c:pt>
                <c:pt idx="2974">
                  <c:v>683.07274675107976</c:v>
                </c:pt>
                <c:pt idx="2975">
                  <c:v>682.84321961843489</c:v>
                </c:pt>
                <c:pt idx="2976">
                  <c:v>682.61384668608071</c:v>
                </c:pt>
                <c:pt idx="2977">
                  <c:v>682.38462779867768</c:v>
                </c:pt>
                <c:pt idx="2978">
                  <c:v>682.15556280109513</c:v>
                </c:pt>
                <c:pt idx="2979">
                  <c:v>681.92665153841017</c:v>
                </c:pt>
                <c:pt idx="2980">
                  <c:v>681.69789385590809</c:v>
                </c:pt>
                <c:pt idx="2981">
                  <c:v>681.46928959908189</c:v>
                </c:pt>
                <c:pt idx="2982">
                  <c:v>681.24083861363135</c:v>
                </c:pt>
                <c:pt idx="2983">
                  <c:v>681.01254074546318</c:v>
                </c:pt>
                <c:pt idx="2984">
                  <c:v>680.78439584069088</c:v>
                </c:pt>
                <c:pt idx="2985">
                  <c:v>680.55640374563359</c:v>
                </c:pt>
                <c:pt idx="2986">
                  <c:v>680.32856430681693</c:v>
                </c:pt>
                <c:pt idx="2987">
                  <c:v>680.10087737097126</c:v>
                </c:pt>
                <c:pt idx="2988">
                  <c:v>679.87334278503249</c:v>
                </c:pt>
                <c:pt idx="2989">
                  <c:v>679.64596039614116</c:v>
                </c:pt>
                <c:pt idx="2990">
                  <c:v>679.41873005164234</c:v>
                </c:pt>
                <c:pt idx="2991">
                  <c:v>679.19165159908493</c:v>
                </c:pt>
                <c:pt idx="2992">
                  <c:v>678.96472488622192</c:v>
                </c:pt>
                <c:pt idx="2993">
                  <c:v>678.73794976100942</c:v>
                </c:pt>
                <c:pt idx="2994">
                  <c:v>678.51132607160685</c:v>
                </c:pt>
                <c:pt idx="2995">
                  <c:v>678.28485366637585</c:v>
                </c:pt>
                <c:pt idx="2996">
                  <c:v>678.05853239388114</c:v>
                </c:pt>
                <c:pt idx="2997">
                  <c:v>677.83236210288942</c:v>
                </c:pt>
                <c:pt idx="2998">
                  <c:v>677.6063426423683</c:v>
                </c:pt>
                <c:pt idx="2999">
                  <c:v>677.38047386148742</c:v>
                </c:pt>
                <c:pt idx="3000">
                  <c:v>677.15475560961761</c:v>
                </c:pt>
                <c:pt idx="3001">
                  <c:v>676.92918773632994</c:v>
                </c:pt>
                <c:pt idx="3002">
                  <c:v>676.703770091396</c:v>
                </c:pt>
                <c:pt idx="3003">
                  <c:v>676.4785025247877</c:v>
                </c:pt>
                <c:pt idx="3004">
                  <c:v>676.25338488667637</c:v>
                </c:pt>
                <c:pt idx="3005">
                  <c:v>676.02841702743251</c:v>
                </c:pt>
                <c:pt idx="3006">
                  <c:v>675.80359879762636</c:v>
                </c:pt>
                <c:pt idx="3007">
                  <c:v>675.57893004802611</c:v>
                </c:pt>
                <c:pt idx="3008">
                  <c:v>675.35441062959865</c:v>
                </c:pt>
                <c:pt idx="3009">
                  <c:v>675.13004039350903</c:v>
                </c:pt>
                <c:pt idx="3010">
                  <c:v>674.90581919112003</c:v>
                </c:pt>
                <c:pt idx="3011">
                  <c:v>674.68174687399141</c:v>
                </c:pt>
                <c:pt idx="3012">
                  <c:v>674.45782329388067</c:v>
                </c:pt>
                <c:pt idx="3013">
                  <c:v>674.23404830274137</c:v>
                </c:pt>
                <c:pt idx="3014">
                  <c:v>674.0104217527238</c:v>
                </c:pt>
                <c:pt idx="3015">
                  <c:v>673.78694349617444</c:v>
                </c:pt>
                <c:pt idx="3016">
                  <c:v>673.56361338563556</c:v>
                </c:pt>
                <c:pt idx="3017">
                  <c:v>673.34043127384427</c:v>
                </c:pt>
                <c:pt idx="3018">
                  <c:v>673.11739701373381</c:v>
                </c:pt>
                <c:pt idx="3019">
                  <c:v>672.89451045843123</c:v>
                </c:pt>
                <c:pt idx="3020">
                  <c:v>672.67177146125857</c:v>
                </c:pt>
                <c:pt idx="3021">
                  <c:v>672.44917987573206</c:v>
                </c:pt>
                <c:pt idx="3022">
                  <c:v>672.22673555556139</c:v>
                </c:pt>
                <c:pt idx="3023">
                  <c:v>672.00443835465012</c:v>
                </c:pt>
                <c:pt idx="3024">
                  <c:v>671.78228812709483</c:v>
                </c:pt>
                <c:pt idx="3025">
                  <c:v>671.56028472718515</c:v>
                </c:pt>
                <c:pt idx="3026">
                  <c:v>671.33842800940272</c:v>
                </c:pt>
                <c:pt idx="3027">
                  <c:v>671.116717828422</c:v>
                </c:pt>
                <c:pt idx="3028">
                  <c:v>670.89515403910946</c:v>
                </c:pt>
                <c:pt idx="3029">
                  <c:v>670.67373649652211</c:v>
                </c:pt>
                <c:pt idx="3030">
                  <c:v>670.45246505590967</c:v>
                </c:pt>
                <c:pt idx="3031">
                  <c:v>670.23133957271182</c:v>
                </c:pt>
                <c:pt idx="3032">
                  <c:v>670.01035990255923</c:v>
                </c:pt>
                <c:pt idx="3033">
                  <c:v>669.78952590127301</c:v>
                </c:pt>
                <c:pt idx="3034">
                  <c:v>669.568837424864</c:v>
                </c:pt>
                <c:pt idx="3035">
                  <c:v>669.34829432953302</c:v>
                </c:pt>
                <c:pt idx="3036">
                  <c:v>669.12789647167017</c:v>
                </c:pt>
                <c:pt idx="3037">
                  <c:v>668.90764370785462</c:v>
                </c:pt>
                <c:pt idx="3038">
                  <c:v>668.68753589485425</c:v>
                </c:pt>
                <c:pt idx="3039">
                  <c:v>668.46757288962567</c:v>
                </c:pt>
                <c:pt idx="3040">
                  <c:v>668.24775454931353</c:v>
                </c:pt>
                <c:pt idx="3041">
                  <c:v>668.02808073125004</c:v>
                </c:pt>
                <c:pt idx="3042">
                  <c:v>667.80855129295503</c:v>
                </c:pt>
                <c:pt idx="3043">
                  <c:v>667.58916609213611</c:v>
                </c:pt>
                <c:pt idx="3044">
                  <c:v>667.36992498668712</c:v>
                </c:pt>
                <c:pt idx="3045">
                  <c:v>667.15082783468881</c:v>
                </c:pt>
                <c:pt idx="3046">
                  <c:v>666.93187449440836</c:v>
                </c:pt>
                <c:pt idx="3047">
                  <c:v>666.71306482429873</c:v>
                </c:pt>
                <c:pt idx="3048">
                  <c:v>666.49439868299839</c:v>
                </c:pt>
                <c:pt idx="3049">
                  <c:v>666.27587592933196</c:v>
                </c:pt>
                <c:pt idx="3050">
                  <c:v>666.05749642230819</c:v>
                </c:pt>
                <c:pt idx="3051">
                  <c:v>665.83926002112128</c:v>
                </c:pt>
                <c:pt idx="3052">
                  <c:v>665.62116658514981</c:v>
                </c:pt>
                <c:pt idx="3053">
                  <c:v>665.40321597395621</c:v>
                </c:pt>
                <c:pt idx="3054">
                  <c:v>665.18540804728707</c:v>
                </c:pt>
                <c:pt idx="3055">
                  <c:v>664.96774266507271</c:v>
                </c:pt>
                <c:pt idx="3056">
                  <c:v>664.75021968742635</c:v>
                </c:pt>
                <c:pt idx="3057">
                  <c:v>664.53283897464428</c:v>
                </c:pt>
                <c:pt idx="3058">
                  <c:v>664.31560038720556</c:v>
                </c:pt>
                <c:pt idx="3059">
                  <c:v>664.09850378577198</c:v>
                </c:pt>
                <c:pt idx="3060">
                  <c:v>663.88154903118664</c:v>
                </c:pt>
                <c:pt idx="3061">
                  <c:v>663.66473598447487</c:v>
                </c:pt>
                <c:pt idx="3062">
                  <c:v>663.44806450684371</c:v>
                </c:pt>
                <c:pt idx="3063">
                  <c:v>663.2315344596808</c:v>
                </c:pt>
                <c:pt idx="3064">
                  <c:v>663.01514570455538</c:v>
                </c:pt>
                <c:pt idx="3065">
                  <c:v>662.79889810321674</c:v>
                </c:pt>
                <c:pt idx="3066">
                  <c:v>662.58279151759427</c:v>
                </c:pt>
                <c:pt idx="3067">
                  <c:v>662.36682580979868</c:v>
                </c:pt>
                <c:pt idx="3068">
                  <c:v>662.15100084211872</c:v>
                </c:pt>
                <c:pt idx="3069">
                  <c:v>661.93531647702355</c:v>
                </c:pt>
                <c:pt idx="3070">
                  <c:v>661.71977257716128</c:v>
                </c:pt>
                <c:pt idx="3071">
                  <c:v>661.50436900535885</c:v>
                </c:pt>
                <c:pt idx="3072">
                  <c:v>661.28910562462158</c:v>
                </c:pt>
                <c:pt idx="3073">
                  <c:v>661.0739822981335</c:v>
                </c:pt>
                <c:pt idx="3074">
                  <c:v>660.8589988892561</c:v>
                </c:pt>
                <c:pt idx="3075">
                  <c:v>660.64415526152868</c:v>
                </c:pt>
                <c:pt idx="3076">
                  <c:v>660.42945127866824</c:v>
                </c:pt>
                <c:pt idx="3077">
                  <c:v>660.21488680456866</c:v>
                </c:pt>
                <c:pt idx="3078">
                  <c:v>660.0004617033004</c:v>
                </c:pt>
                <c:pt idx="3079">
                  <c:v>659.78617583911114</c:v>
                </c:pt>
                <c:pt idx="3080">
                  <c:v>659.57202907642397</c:v>
                </c:pt>
                <c:pt idx="3081">
                  <c:v>659.35802127983845</c:v>
                </c:pt>
                <c:pt idx="3082">
                  <c:v>659.14415231412977</c:v>
                </c:pt>
                <c:pt idx="3083">
                  <c:v>658.93042204424853</c:v>
                </c:pt>
                <c:pt idx="3084">
                  <c:v>658.71683033532008</c:v>
                </c:pt>
                <c:pt idx="3085">
                  <c:v>658.50337705264496</c:v>
                </c:pt>
                <c:pt idx="3086">
                  <c:v>658.29006206169822</c:v>
                </c:pt>
                <c:pt idx="3087">
                  <c:v>658.07688522812907</c:v>
                </c:pt>
                <c:pt idx="3088">
                  <c:v>657.86384641776056</c:v>
                </c:pt>
                <c:pt idx="3089">
                  <c:v>657.65094549658977</c:v>
                </c:pt>
                <c:pt idx="3090">
                  <c:v>657.43818233078696</c:v>
                </c:pt>
                <c:pt idx="3091">
                  <c:v>657.22555678669539</c:v>
                </c:pt>
                <c:pt idx="3092">
                  <c:v>657.01306873083149</c:v>
                </c:pt>
                <c:pt idx="3093">
                  <c:v>656.80071802988448</c:v>
                </c:pt>
                <c:pt idx="3094">
                  <c:v>656.58850455071467</c:v>
                </c:pt>
                <c:pt idx="3095">
                  <c:v>656.37642816035589</c:v>
                </c:pt>
                <c:pt idx="3096">
                  <c:v>656.16448872601302</c:v>
                </c:pt>
                <c:pt idx="3097">
                  <c:v>655.95268611506197</c:v>
                </c:pt>
                <c:pt idx="3098">
                  <c:v>655.74102019505074</c:v>
                </c:pt>
                <c:pt idx="3099">
                  <c:v>655.52949083369754</c:v>
                </c:pt>
                <c:pt idx="3100">
                  <c:v>655.31809789889121</c:v>
                </c:pt>
                <c:pt idx="3101">
                  <c:v>655.10684125869193</c:v>
                </c:pt>
                <c:pt idx="3102">
                  <c:v>654.89572078132858</c:v>
                </c:pt>
                <c:pt idx="3103">
                  <c:v>654.68473633520045</c:v>
                </c:pt>
                <c:pt idx="3104">
                  <c:v>654.47388778887671</c:v>
                </c:pt>
                <c:pt idx="3105">
                  <c:v>654.26317501109543</c:v>
                </c:pt>
                <c:pt idx="3106">
                  <c:v>654.05259787076352</c:v>
                </c:pt>
                <c:pt idx="3107">
                  <c:v>653.84215623695695</c:v>
                </c:pt>
                <c:pt idx="3108">
                  <c:v>653.63184997892006</c:v>
                </c:pt>
                <c:pt idx="3109">
                  <c:v>653.42167896606497</c:v>
                </c:pt>
                <c:pt idx="3110">
                  <c:v>653.21164306797243</c:v>
                </c:pt>
                <c:pt idx="3111">
                  <c:v>653.00174215439017</c:v>
                </c:pt>
                <c:pt idx="3112">
                  <c:v>652.79197609523362</c:v>
                </c:pt>
                <c:pt idx="3113">
                  <c:v>652.58234476058522</c:v>
                </c:pt>
                <c:pt idx="3114">
                  <c:v>652.37284802069416</c:v>
                </c:pt>
                <c:pt idx="3115">
                  <c:v>652.16348574597635</c:v>
                </c:pt>
                <c:pt idx="3116">
                  <c:v>651.95425780701385</c:v>
                </c:pt>
                <c:pt idx="3117">
                  <c:v>651.74516407455496</c:v>
                </c:pt>
                <c:pt idx="3118">
                  <c:v>651.5362044195133</c:v>
                </c:pt>
                <c:pt idx="3119">
                  <c:v>651.32737871296865</c:v>
                </c:pt>
                <c:pt idx="3120">
                  <c:v>651.11868682616546</c:v>
                </c:pt>
                <c:pt idx="3121">
                  <c:v>650.91012863051321</c:v>
                </c:pt>
                <c:pt idx="3122">
                  <c:v>650.70170399758638</c:v>
                </c:pt>
                <c:pt idx="3123">
                  <c:v>650.49341279912369</c:v>
                </c:pt>
                <c:pt idx="3124">
                  <c:v>650.28525490702782</c:v>
                </c:pt>
                <c:pt idx="3125">
                  <c:v>650.07723019336606</c:v>
                </c:pt>
                <c:pt idx="3126">
                  <c:v>649.86933853036851</c:v>
                </c:pt>
                <c:pt idx="3127">
                  <c:v>649.66157979042919</c:v>
                </c:pt>
                <c:pt idx="3128">
                  <c:v>649.45395384610481</c:v>
                </c:pt>
                <c:pt idx="3129">
                  <c:v>649.2464605701158</c:v>
                </c:pt>
                <c:pt idx="3130">
                  <c:v>649.03909983534413</c:v>
                </c:pt>
                <c:pt idx="3131">
                  <c:v>648.83187151483457</c:v>
                </c:pt>
                <c:pt idx="3132">
                  <c:v>648.62477548179459</c:v>
                </c:pt>
                <c:pt idx="3133">
                  <c:v>648.41781160959238</c:v>
                </c:pt>
                <c:pt idx="3134">
                  <c:v>648.21097977175828</c:v>
                </c:pt>
                <c:pt idx="3135">
                  <c:v>648.00427984198416</c:v>
                </c:pt>
                <c:pt idx="3136">
                  <c:v>647.79771169412231</c:v>
                </c:pt>
                <c:pt idx="3137">
                  <c:v>647.59127520218681</c:v>
                </c:pt>
                <c:pt idx="3138">
                  <c:v>647.38497024035121</c:v>
                </c:pt>
                <c:pt idx="3139">
                  <c:v>647.17879668294961</c:v>
                </c:pt>
                <c:pt idx="3140">
                  <c:v>646.97275440447697</c:v>
                </c:pt>
                <c:pt idx="3141">
                  <c:v>646.76684327958696</c:v>
                </c:pt>
                <c:pt idx="3142">
                  <c:v>646.56106318309332</c:v>
                </c:pt>
                <c:pt idx="3143">
                  <c:v>646.35541398996884</c:v>
                </c:pt>
                <c:pt idx="3144">
                  <c:v>646.14989557534568</c:v>
                </c:pt>
                <c:pt idx="3145">
                  <c:v>645.9445078145144</c:v>
                </c:pt>
                <c:pt idx="3146">
                  <c:v>645.73925058292411</c:v>
                </c:pt>
                <c:pt idx="3147">
                  <c:v>645.53412375618245</c:v>
                </c:pt>
                <c:pt idx="3148">
                  <c:v>645.32912721005471</c:v>
                </c:pt>
                <c:pt idx="3149">
                  <c:v>645.1242608204642</c:v>
                </c:pt>
                <c:pt idx="3150">
                  <c:v>644.91952446349171</c:v>
                </c:pt>
                <c:pt idx="3151">
                  <c:v>644.71491801537513</c:v>
                </c:pt>
                <c:pt idx="3152">
                  <c:v>644.51044135250936</c:v>
                </c:pt>
                <c:pt idx="3153">
                  <c:v>644.30609435144652</c:v>
                </c:pt>
                <c:pt idx="3154">
                  <c:v>644.10187688889459</c:v>
                </c:pt>
                <c:pt idx="3155">
                  <c:v>643.89778884171801</c:v>
                </c:pt>
                <c:pt idx="3156">
                  <c:v>643.69383008693762</c:v>
                </c:pt>
                <c:pt idx="3157">
                  <c:v>643.4900005017297</c:v>
                </c:pt>
                <c:pt idx="3158">
                  <c:v>643.28629996342579</c:v>
                </c:pt>
                <c:pt idx="3159">
                  <c:v>643.08272834951333</c:v>
                </c:pt>
                <c:pt idx="3160">
                  <c:v>642.87928553763436</c:v>
                </c:pt>
                <c:pt idx="3161">
                  <c:v>642.67597140558576</c:v>
                </c:pt>
                <c:pt idx="3162">
                  <c:v>642.47278583131913</c:v>
                </c:pt>
                <c:pt idx="3163">
                  <c:v>642.26972869294002</c:v>
                </c:pt>
                <c:pt idx="3164">
                  <c:v>642.06679986870824</c:v>
                </c:pt>
                <c:pt idx="3165">
                  <c:v>641.86399923703789</c:v>
                </c:pt>
                <c:pt idx="3166">
                  <c:v>641.66132667649583</c:v>
                </c:pt>
                <c:pt idx="3167">
                  <c:v>641.45878206580232</c:v>
                </c:pt>
                <c:pt idx="3168">
                  <c:v>641.25636528383154</c:v>
                </c:pt>
                <c:pt idx="3169">
                  <c:v>641.05407620960955</c:v>
                </c:pt>
                <c:pt idx="3170">
                  <c:v>640.85191472231531</c:v>
                </c:pt>
                <c:pt idx="3171">
                  <c:v>640.64988070128061</c:v>
                </c:pt>
                <c:pt idx="3172">
                  <c:v>640.44797402598874</c:v>
                </c:pt>
                <c:pt idx="3173">
                  <c:v>640.24619457607514</c:v>
                </c:pt>
                <c:pt idx="3174">
                  <c:v>640.04454223132666</c:v>
                </c:pt>
                <c:pt idx="3175">
                  <c:v>639.84301687168204</c:v>
                </c:pt>
                <c:pt idx="3176">
                  <c:v>639.64161837723088</c:v>
                </c:pt>
                <c:pt idx="3177">
                  <c:v>639.44034662821343</c:v>
                </c:pt>
                <c:pt idx="3178">
                  <c:v>639.23920150502113</c:v>
                </c:pt>
                <c:pt idx="3179">
                  <c:v>639.03818288819571</c:v>
                </c:pt>
                <c:pt idx="3180">
                  <c:v>638.83729065842886</c:v>
                </c:pt>
                <c:pt idx="3181">
                  <c:v>638.63652469656267</c:v>
                </c:pt>
                <c:pt idx="3182">
                  <c:v>638.43588488358853</c:v>
                </c:pt>
                <c:pt idx="3183">
                  <c:v>638.23537110064763</c:v>
                </c:pt>
                <c:pt idx="3184">
                  <c:v>638.03498322903056</c:v>
                </c:pt>
                <c:pt idx="3185">
                  <c:v>637.83472115017651</c:v>
                </c:pt>
                <c:pt idx="3186">
                  <c:v>637.63458474567369</c:v>
                </c:pt>
                <c:pt idx="3187">
                  <c:v>637.43457389725916</c:v>
                </c:pt>
                <c:pt idx="3188">
                  <c:v>637.23468848681796</c:v>
                </c:pt>
                <c:pt idx="3189">
                  <c:v>637.03492839638307</c:v>
                </c:pt>
                <c:pt idx="3190">
                  <c:v>636.83529350813615</c:v>
                </c:pt>
                <c:pt idx="3191">
                  <c:v>636.63578370440553</c:v>
                </c:pt>
                <c:pt idx="3192">
                  <c:v>636.43639886766744</c:v>
                </c:pt>
                <c:pt idx="3193">
                  <c:v>636.23713888054544</c:v>
                </c:pt>
                <c:pt idx="3194">
                  <c:v>636.03800362580978</c:v>
                </c:pt>
                <c:pt idx="3195">
                  <c:v>635.83899298637743</c:v>
                </c:pt>
                <c:pt idx="3196">
                  <c:v>635.64010684531195</c:v>
                </c:pt>
                <c:pt idx="3197">
                  <c:v>635.44134508582317</c:v>
                </c:pt>
                <c:pt idx="3198">
                  <c:v>635.24270759126671</c:v>
                </c:pt>
                <c:pt idx="3199">
                  <c:v>635.04419424514447</c:v>
                </c:pt>
                <c:pt idx="3200">
                  <c:v>634.84580493110354</c:v>
                </c:pt>
                <c:pt idx="3201">
                  <c:v>634.64753953293621</c:v>
                </c:pt>
                <c:pt idx="3202">
                  <c:v>634.44939793458082</c:v>
                </c:pt>
                <c:pt idx="3203">
                  <c:v>634.25138002011931</c:v>
                </c:pt>
                <c:pt idx="3204">
                  <c:v>634.05348567377905</c:v>
                </c:pt>
                <c:pt idx="3205">
                  <c:v>633.8557147799321</c:v>
                </c:pt>
                <c:pt idx="3206">
                  <c:v>633.65806722309401</c:v>
                </c:pt>
                <c:pt idx="3207">
                  <c:v>633.46054288792459</c:v>
                </c:pt>
                <c:pt idx="3208">
                  <c:v>633.26314165922781</c:v>
                </c:pt>
                <c:pt idx="3209">
                  <c:v>633.06586342195078</c:v>
                </c:pt>
                <c:pt idx="3210">
                  <c:v>632.86870806118407</c:v>
                </c:pt>
                <c:pt idx="3211">
                  <c:v>632.67167546216137</c:v>
                </c:pt>
                <c:pt idx="3212">
                  <c:v>632.47476551025909</c:v>
                </c:pt>
                <c:pt idx="3213">
                  <c:v>632.27797809099638</c:v>
                </c:pt>
                <c:pt idx="3214">
                  <c:v>632.08131309003488</c:v>
                </c:pt>
                <c:pt idx="3215">
                  <c:v>631.88477039317854</c:v>
                </c:pt>
                <c:pt idx="3216">
                  <c:v>631.6883498863732</c:v>
                </c:pt>
                <c:pt idx="3217">
                  <c:v>631.49205145570613</c:v>
                </c:pt>
                <c:pt idx="3218">
                  <c:v>631.29587498740671</c:v>
                </c:pt>
                <c:pt idx="3219">
                  <c:v>631.0998203678455</c:v>
                </c:pt>
                <c:pt idx="3220">
                  <c:v>630.90388748353371</c:v>
                </c:pt>
                <c:pt idx="3221">
                  <c:v>630.7080762211242</c:v>
                </c:pt>
                <c:pt idx="3222">
                  <c:v>630.51238646741001</c:v>
                </c:pt>
                <c:pt idx="3223">
                  <c:v>630.31681810932446</c:v>
                </c:pt>
                <c:pt idx="3224">
                  <c:v>630.12137103394184</c:v>
                </c:pt>
                <c:pt idx="3225">
                  <c:v>629.92604512847561</c:v>
                </c:pt>
                <c:pt idx="3226">
                  <c:v>629.73084028027961</c:v>
                </c:pt>
                <c:pt idx="3227">
                  <c:v>629.53575637684708</c:v>
                </c:pt>
                <c:pt idx="3228">
                  <c:v>629.34079330581062</c:v>
                </c:pt>
                <c:pt idx="3229">
                  <c:v>629.1459509549419</c:v>
                </c:pt>
                <c:pt idx="3230">
                  <c:v>628.9512292121517</c:v>
                </c:pt>
                <c:pt idx="3231">
                  <c:v>628.75662796548966</c:v>
                </c:pt>
                <c:pt idx="3232">
                  <c:v>628.56214710314327</c:v>
                </c:pt>
                <c:pt idx="3233">
                  <c:v>628.36778651343911</c:v>
                </c:pt>
                <c:pt idx="3234">
                  <c:v>628.17354608484152</c:v>
                </c:pt>
                <c:pt idx="3235">
                  <c:v>627.97942570595239</c:v>
                </c:pt>
                <c:pt idx="3236">
                  <c:v>627.785425265512</c:v>
                </c:pt>
                <c:pt idx="3237">
                  <c:v>627.59154465239703</c:v>
                </c:pt>
                <c:pt idx="3238">
                  <c:v>627.39778375562275</c:v>
                </c:pt>
                <c:pt idx="3239">
                  <c:v>627.20414246434018</c:v>
                </c:pt>
                <c:pt idx="3240">
                  <c:v>627.01062066783766</c:v>
                </c:pt>
                <c:pt idx="3241">
                  <c:v>626.81721825554041</c:v>
                </c:pt>
                <c:pt idx="3242">
                  <c:v>626.62393511700964</c:v>
                </c:pt>
                <c:pt idx="3243">
                  <c:v>626.43077114194273</c:v>
                </c:pt>
                <c:pt idx="3244">
                  <c:v>626.23772622017327</c:v>
                </c:pt>
                <c:pt idx="3245">
                  <c:v>626.04480024167049</c:v>
                </c:pt>
                <c:pt idx="3246">
                  <c:v>625.8519930965391</c:v>
                </c:pt>
                <c:pt idx="3247">
                  <c:v>625.65930467501914</c:v>
                </c:pt>
                <c:pt idx="3248">
                  <c:v>625.46673486748602</c:v>
                </c:pt>
                <c:pt idx="3249">
                  <c:v>625.27428356445</c:v>
                </c:pt>
                <c:pt idx="3250">
                  <c:v>625.08195065655559</c:v>
                </c:pt>
                <c:pt idx="3251">
                  <c:v>624.88973603458248</c:v>
                </c:pt>
                <c:pt idx="3252">
                  <c:v>624.69763958944429</c:v>
                </c:pt>
                <c:pt idx="3253">
                  <c:v>624.50566121218867</c:v>
                </c:pt>
                <c:pt idx="3254">
                  <c:v>624.31380079399764</c:v>
                </c:pt>
                <c:pt idx="3255">
                  <c:v>624.12205822618625</c:v>
                </c:pt>
                <c:pt idx="3256">
                  <c:v>623.93043340020336</c:v>
                </c:pt>
                <c:pt idx="3257">
                  <c:v>623.73892620763115</c:v>
                </c:pt>
                <c:pt idx="3258">
                  <c:v>623.54753654018486</c:v>
                </c:pt>
                <c:pt idx="3259">
                  <c:v>623.35626428971239</c:v>
                </c:pt>
                <c:pt idx="3260">
                  <c:v>623.16510934819451</c:v>
                </c:pt>
                <c:pt idx="3261">
                  <c:v>622.97407160774446</c:v>
                </c:pt>
                <c:pt idx="3262">
                  <c:v>622.7831509606076</c:v>
                </c:pt>
                <c:pt idx="3263">
                  <c:v>622.59234729916125</c:v>
                </c:pt>
                <c:pt idx="3264">
                  <c:v>622.40166051591495</c:v>
                </c:pt>
                <c:pt idx="3265">
                  <c:v>622.21109050350958</c:v>
                </c:pt>
                <c:pt idx="3266">
                  <c:v>622.02063715471752</c:v>
                </c:pt>
                <c:pt idx="3267">
                  <c:v>621.83030036244259</c:v>
                </c:pt>
                <c:pt idx="3268">
                  <c:v>621.64008001971933</c:v>
                </c:pt>
                <c:pt idx="3269">
                  <c:v>621.44997601971318</c:v>
                </c:pt>
                <c:pt idx="3270">
                  <c:v>621.25998825572071</c:v>
                </c:pt>
                <c:pt idx="3271">
                  <c:v>621.07011662116804</c:v>
                </c:pt>
                <c:pt idx="3272">
                  <c:v>620.88036100961267</c:v>
                </c:pt>
                <c:pt idx="3273">
                  <c:v>620.69072131474104</c:v>
                </c:pt>
                <c:pt idx="3274">
                  <c:v>620.50119743036998</c:v>
                </c:pt>
                <c:pt idx="3275">
                  <c:v>620.31178925044628</c:v>
                </c:pt>
                <c:pt idx="3276">
                  <c:v>620.12249666904552</c:v>
                </c:pt>
                <c:pt idx="3277">
                  <c:v>619.93331958037288</c:v>
                </c:pt>
                <c:pt idx="3278">
                  <c:v>619.74425787876248</c:v>
                </c:pt>
                <c:pt idx="3279">
                  <c:v>619.55531145867747</c:v>
                </c:pt>
                <c:pt idx="3280">
                  <c:v>619.36648021470967</c:v>
                </c:pt>
                <c:pt idx="3281">
                  <c:v>619.17776404157894</c:v>
                </c:pt>
                <c:pt idx="3282">
                  <c:v>618.98916283413405</c:v>
                </c:pt>
                <c:pt idx="3283">
                  <c:v>618.80067648735155</c:v>
                </c:pt>
                <c:pt idx="3284">
                  <c:v>618.61230489633556</c:v>
                </c:pt>
                <c:pt idx="3285">
                  <c:v>618.42404795631842</c:v>
                </c:pt>
                <c:pt idx="3286">
                  <c:v>618.2359055626597</c:v>
                </c:pt>
                <c:pt idx="3287">
                  <c:v>618.04787761084617</c:v>
                </c:pt>
                <c:pt idx="3288">
                  <c:v>617.85996399649207</c:v>
                </c:pt>
                <c:pt idx="3289">
                  <c:v>617.67216461533815</c:v>
                </c:pt>
                <c:pt idx="3290">
                  <c:v>617.48447936325192</c:v>
                </c:pt>
                <c:pt idx="3291">
                  <c:v>617.2969081362279</c:v>
                </c:pt>
                <c:pt idx="3292">
                  <c:v>617.10945083038644</c:v>
                </c:pt>
                <c:pt idx="3293">
                  <c:v>616.92210734197397</c:v>
                </c:pt>
                <c:pt idx="3294">
                  <c:v>616.73487756736336</c:v>
                </c:pt>
                <c:pt idx="3295">
                  <c:v>616.54776140305285</c:v>
                </c:pt>
                <c:pt idx="3296">
                  <c:v>616.36075874566643</c:v>
                </c:pt>
                <c:pt idx="3297">
                  <c:v>616.17386949195338</c:v>
                </c:pt>
                <c:pt idx="3298">
                  <c:v>615.98709353878826</c:v>
                </c:pt>
                <c:pt idx="3299">
                  <c:v>615.80043078317044</c:v>
                </c:pt>
                <c:pt idx="3300">
                  <c:v>615.61388112222426</c:v>
                </c:pt>
                <c:pt idx="3301">
                  <c:v>615.42744445319875</c:v>
                </c:pt>
                <c:pt idx="3302">
                  <c:v>615.24112067346732</c:v>
                </c:pt>
                <c:pt idx="3303">
                  <c:v>615.05490968052732</c:v>
                </c:pt>
                <c:pt idx="3304">
                  <c:v>614.86881137200066</c:v>
                </c:pt>
                <c:pt idx="3305">
                  <c:v>614.68282564563287</c:v>
                </c:pt>
                <c:pt idx="3306">
                  <c:v>614.49695239929304</c:v>
                </c:pt>
                <c:pt idx="3307">
                  <c:v>614.31119153097404</c:v>
                </c:pt>
                <c:pt idx="3308">
                  <c:v>614.12554293879168</c:v>
                </c:pt>
                <c:pt idx="3309">
                  <c:v>613.94000652098555</c:v>
                </c:pt>
                <c:pt idx="3310">
                  <c:v>613.75458217591722</c:v>
                </c:pt>
                <c:pt idx="3311">
                  <c:v>613.56926980207197</c:v>
                </c:pt>
                <c:pt idx="3312">
                  <c:v>613.38406929805683</c:v>
                </c:pt>
                <c:pt idx="3313">
                  <c:v>613.19898056260172</c:v>
                </c:pt>
                <c:pt idx="3314">
                  <c:v>613.01400349455878</c:v>
                </c:pt>
                <c:pt idx="3315">
                  <c:v>612.82913799290179</c:v>
                </c:pt>
                <c:pt idx="3316">
                  <c:v>612.64438395672664</c:v>
                </c:pt>
                <c:pt idx="3317">
                  <c:v>612.45974128525086</c:v>
                </c:pt>
                <c:pt idx="3318">
                  <c:v>612.27520987781327</c:v>
                </c:pt>
                <c:pt idx="3319">
                  <c:v>612.09078963387412</c:v>
                </c:pt>
                <c:pt idx="3320">
                  <c:v>611.90648045301486</c:v>
                </c:pt>
                <c:pt idx="3321">
                  <c:v>611.72228223493744</c:v>
                </c:pt>
                <c:pt idx="3322">
                  <c:v>611.53819487946498</c:v>
                </c:pt>
                <c:pt idx="3323">
                  <c:v>611.35421828654103</c:v>
                </c:pt>
                <c:pt idx="3324">
                  <c:v>611.17035235622927</c:v>
                </c:pt>
                <c:pt idx="3325">
                  <c:v>610.98659698871381</c:v>
                </c:pt>
                <c:pt idx="3326">
                  <c:v>610.80295208429891</c:v>
                </c:pt>
                <c:pt idx="3327">
                  <c:v>610.61941754340808</c:v>
                </c:pt>
                <c:pt idx="3328">
                  <c:v>610.43599326658523</c:v>
                </c:pt>
                <c:pt idx="3329">
                  <c:v>610.25267915449319</c:v>
                </c:pt>
                <c:pt idx="3330">
                  <c:v>610.06947510791417</c:v>
                </c:pt>
                <c:pt idx="3331">
                  <c:v>609.88638102774974</c:v>
                </c:pt>
                <c:pt idx="3332">
                  <c:v>609.70339681502026</c:v>
                </c:pt>
                <c:pt idx="3333">
                  <c:v>609.52052237086446</c:v>
                </c:pt>
                <c:pt idx="3334">
                  <c:v>609.33775759654043</c:v>
                </c:pt>
                <c:pt idx="3335">
                  <c:v>609.15510239342393</c:v>
                </c:pt>
                <c:pt idx="3336">
                  <c:v>608.9725566630093</c:v>
                </c:pt>
                <c:pt idx="3337">
                  <c:v>608.79012030690899</c:v>
                </c:pt>
                <c:pt idx="3338">
                  <c:v>608.607793226853</c:v>
                </c:pt>
                <c:pt idx="3339">
                  <c:v>608.42557532468925</c:v>
                </c:pt>
                <c:pt idx="3340">
                  <c:v>608.24346650238317</c:v>
                </c:pt>
                <c:pt idx="3341">
                  <c:v>608.06146666201744</c:v>
                </c:pt>
                <c:pt idx="3342">
                  <c:v>607.87957570579192</c:v>
                </c:pt>
                <c:pt idx="3343">
                  <c:v>607.69779353602337</c:v>
                </c:pt>
                <c:pt idx="3344">
                  <c:v>607.51612005514562</c:v>
                </c:pt>
                <c:pt idx="3345">
                  <c:v>607.33455516570905</c:v>
                </c:pt>
                <c:pt idx="3346">
                  <c:v>607.1530987703801</c:v>
                </c:pt>
                <c:pt idx="3347">
                  <c:v>606.9717507719422</c:v>
                </c:pt>
                <c:pt idx="3348">
                  <c:v>606.79051107329428</c:v>
                </c:pt>
                <c:pt idx="3349">
                  <c:v>606.60937957745125</c:v>
                </c:pt>
                <c:pt idx="3350">
                  <c:v>606.42835618754475</c:v>
                </c:pt>
                <c:pt idx="3351">
                  <c:v>606.24744080682058</c:v>
                </c:pt>
                <c:pt idx="3352">
                  <c:v>606.06663333864071</c:v>
                </c:pt>
                <c:pt idx="3353">
                  <c:v>605.88593368648253</c:v>
                </c:pt>
                <c:pt idx="3354">
                  <c:v>605.70534175393811</c:v>
                </c:pt>
                <c:pt idx="3355">
                  <c:v>605.5248574447146</c:v>
                </c:pt>
                <c:pt idx="3356">
                  <c:v>605.34448066263394</c:v>
                </c:pt>
                <c:pt idx="3357">
                  <c:v>605.16421131163258</c:v>
                </c:pt>
                <c:pt idx="3358">
                  <c:v>604.98404929576134</c:v>
                </c:pt>
                <c:pt idx="3359">
                  <c:v>604.80399451918515</c:v>
                </c:pt>
                <c:pt idx="3360">
                  <c:v>604.62404688618335</c:v>
                </c:pt>
                <c:pt idx="3361">
                  <c:v>604.44420630114882</c:v>
                </c:pt>
                <c:pt idx="3362">
                  <c:v>604.26447266858827</c:v>
                </c:pt>
                <c:pt idx="3363">
                  <c:v>604.08484589312195</c:v>
                </c:pt>
                <c:pt idx="3364">
                  <c:v>603.9053258794836</c:v>
                </c:pt>
                <c:pt idx="3365">
                  <c:v>603.72591253251994</c:v>
                </c:pt>
                <c:pt idx="3366">
                  <c:v>603.54660575719106</c:v>
                </c:pt>
                <c:pt idx="3367">
                  <c:v>603.36740545856946</c:v>
                </c:pt>
                <c:pt idx="3368">
                  <c:v>603.18831154184102</c:v>
                </c:pt>
                <c:pt idx="3369">
                  <c:v>603.00932391230333</c:v>
                </c:pt>
                <c:pt idx="3370">
                  <c:v>602.83044247536702</c:v>
                </c:pt>
                <c:pt idx="3371">
                  <c:v>602.65166713655469</c:v>
                </c:pt>
                <c:pt idx="3372">
                  <c:v>602.47299780150081</c:v>
                </c:pt>
                <c:pt idx="3373">
                  <c:v>602.29443437595205</c:v>
                </c:pt>
                <c:pt idx="3374">
                  <c:v>602.11597676576662</c:v>
                </c:pt>
                <c:pt idx="3375">
                  <c:v>601.93762487691424</c:v>
                </c:pt>
                <c:pt idx="3376">
                  <c:v>601.75937861547595</c:v>
                </c:pt>
                <c:pt idx="3377">
                  <c:v>601.58123788764419</c:v>
                </c:pt>
                <c:pt idx="3378">
                  <c:v>601.40320259972236</c:v>
                </c:pt>
                <c:pt idx="3379">
                  <c:v>601.22527265812494</c:v>
                </c:pt>
                <c:pt idx="3380">
                  <c:v>601.04744796937644</c:v>
                </c:pt>
                <c:pt idx="3381">
                  <c:v>600.86972844011302</c:v>
                </c:pt>
                <c:pt idx="3382">
                  <c:v>600.69211397708011</c:v>
                </c:pt>
                <c:pt idx="3383">
                  <c:v>600.51460448713408</c:v>
                </c:pt>
                <c:pt idx="3384">
                  <c:v>600.33719987724146</c:v>
                </c:pt>
                <c:pt idx="3385">
                  <c:v>600.15990005447793</c:v>
                </c:pt>
                <c:pt idx="3386">
                  <c:v>599.98270492602956</c:v>
                </c:pt>
                <c:pt idx="3387">
                  <c:v>599.805614399192</c:v>
                </c:pt>
                <c:pt idx="3388">
                  <c:v>599.62862838136982</c:v>
                </c:pt>
                <c:pt idx="3389">
                  <c:v>599.45174678007731</c:v>
                </c:pt>
                <c:pt idx="3390">
                  <c:v>599.27496950293789</c:v>
                </c:pt>
                <c:pt idx="3391">
                  <c:v>599.09829645768355</c:v>
                </c:pt>
                <c:pt idx="3392">
                  <c:v>598.92172755215506</c:v>
                </c:pt>
                <c:pt idx="3393">
                  <c:v>598.74526269430237</c:v>
                </c:pt>
                <c:pt idx="3394">
                  <c:v>598.56890179218328</c:v>
                </c:pt>
                <c:pt idx="3395">
                  <c:v>598.39264475396408</c:v>
                </c:pt>
                <c:pt idx="3396">
                  <c:v>598.21649148791948</c:v>
                </c:pt>
                <c:pt idx="3397">
                  <c:v>598.04044190243155</c:v>
                </c:pt>
                <c:pt idx="3398">
                  <c:v>597.86449590599068</c:v>
                </c:pt>
                <c:pt idx="3399">
                  <c:v>597.68865340719481</c:v>
                </c:pt>
                <c:pt idx="3400">
                  <c:v>597.51291431474931</c:v>
                </c:pt>
                <c:pt idx="3401">
                  <c:v>597.33727853746689</c:v>
                </c:pt>
                <c:pt idx="3402">
                  <c:v>597.16174598426744</c:v>
                </c:pt>
                <c:pt idx="3403">
                  <c:v>596.9863165641782</c:v>
                </c:pt>
                <c:pt idx="3404">
                  <c:v>596.81099018633245</c:v>
                </c:pt>
                <c:pt idx="3405">
                  <c:v>596.63576675997126</c:v>
                </c:pt>
                <c:pt idx="3406">
                  <c:v>596.46064619444155</c:v>
                </c:pt>
                <c:pt idx="3407">
                  <c:v>596.28562839919664</c:v>
                </c:pt>
                <c:pt idx="3408">
                  <c:v>596.11071328379649</c:v>
                </c:pt>
                <c:pt idx="3409">
                  <c:v>595.93590075790689</c:v>
                </c:pt>
                <c:pt idx="3410">
                  <c:v>595.76119073129939</c:v>
                </c:pt>
                <c:pt idx="3411">
                  <c:v>595.58658311385182</c:v>
                </c:pt>
                <c:pt idx="3412">
                  <c:v>595.41207781554715</c:v>
                </c:pt>
                <c:pt idx="3413">
                  <c:v>595.237674746474</c:v>
                </c:pt>
                <c:pt idx="3414">
                  <c:v>595.06337381682636</c:v>
                </c:pt>
                <c:pt idx="3415">
                  <c:v>594.88917493690349</c:v>
                </c:pt>
                <c:pt idx="3416">
                  <c:v>594.71507801710925</c:v>
                </c:pt>
                <c:pt idx="3417">
                  <c:v>594.54108296795255</c:v>
                </c:pt>
                <c:pt idx="3418">
                  <c:v>594.36718970004745</c:v>
                </c:pt>
                <c:pt idx="3419">
                  <c:v>594.19339812411158</c:v>
                </c:pt>
                <c:pt idx="3420">
                  <c:v>594.0197081509682</c:v>
                </c:pt>
                <c:pt idx="3421">
                  <c:v>593.84611969154366</c:v>
                </c:pt>
                <c:pt idx="3422">
                  <c:v>593.67263265686881</c:v>
                </c:pt>
                <c:pt idx="3423">
                  <c:v>593.49924695807897</c:v>
                </c:pt>
                <c:pt idx="3424">
                  <c:v>593.32596250641234</c:v>
                </c:pt>
                <c:pt idx="3425">
                  <c:v>593.15277921321137</c:v>
                </c:pt>
                <c:pt idx="3426">
                  <c:v>592.97969698992188</c:v>
                </c:pt>
                <c:pt idx="3427">
                  <c:v>592.80671574809287</c:v>
                </c:pt>
                <c:pt idx="3428">
                  <c:v>592.63383539937661</c:v>
                </c:pt>
                <c:pt idx="3429">
                  <c:v>592.46105585552834</c:v>
                </c:pt>
                <c:pt idx="3430">
                  <c:v>592.28837702840644</c:v>
                </c:pt>
                <c:pt idx="3431">
                  <c:v>592.1157988299716</c:v>
                </c:pt>
                <c:pt idx="3432">
                  <c:v>591.94332117228726</c:v>
                </c:pt>
                <c:pt idx="3433">
                  <c:v>591.77094396751966</c:v>
                </c:pt>
                <c:pt idx="3434">
                  <c:v>591.59866712793666</c:v>
                </c:pt>
                <c:pt idx="3435">
                  <c:v>591.42649056590869</c:v>
                </c:pt>
                <c:pt idx="3436">
                  <c:v>591.25441419390813</c:v>
                </c:pt>
                <c:pt idx="3437">
                  <c:v>591.08243792450912</c:v>
                </c:pt>
                <c:pt idx="3438">
                  <c:v>590.91056167038732</c:v>
                </c:pt>
                <c:pt idx="3439">
                  <c:v>590.73878534432049</c:v>
                </c:pt>
                <c:pt idx="3440">
                  <c:v>590.56710885918699</c:v>
                </c:pt>
                <c:pt idx="3441">
                  <c:v>590.39553212796693</c:v>
                </c:pt>
                <c:pt idx="3442">
                  <c:v>590.22405506374162</c:v>
                </c:pt>
                <c:pt idx="3443">
                  <c:v>590.05267757969295</c:v>
                </c:pt>
                <c:pt idx="3444">
                  <c:v>589.88139958910369</c:v>
                </c:pt>
                <c:pt idx="3445">
                  <c:v>589.71022100535765</c:v>
                </c:pt>
                <c:pt idx="3446">
                  <c:v>589.53914174193858</c:v>
                </c:pt>
                <c:pt idx="3447">
                  <c:v>589.36816171243106</c:v>
                </c:pt>
                <c:pt idx="3448">
                  <c:v>589.19728083051962</c:v>
                </c:pt>
                <c:pt idx="3449">
                  <c:v>589.02649900998915</c:v>
                </c:pt>
                <c:pt idx="3450">
                  <c:v>588.85581616472382</c:v>
                </c:pt>
                <c:pt idx="3451">
                  <c:v>588.68523220870861</c:v>
                </c:pt>
                <c:pt idx="3452">
                  <c:v>588.51474705602732</c:v>
                </c:pt>
                <c:pt idx="3453">
                  <c:v>588.34436062086331</c:v>
                </c:pt>
                <c:pt idx="3454">
                  <c:v>588.1740728174999</c:v>
                </c:pt>
                <c:pt idx="3455">
                  <c:v>588.00388356031897</c:v>
                </c:pt>
                <c:pt idx="3456">
                  <c:v>587.83379276380163</c:v>
                </c:pt>
                <c:pt idx="3457">
                  <c:v>587.66380034252813</c:v>
                </c:pt>
                <c:pt idx="3458">
                  <c:v>587.49390621117732</c:v>
                </c:pt>
                <c:pt idx="3459">
                  <c:v>587.32411028452668</c:v>
                </c:pt>
                <c:pt idx="3460">
                  <c:v>587.1544124774523</c:v>
                </c:pt>
                <c:pt idx="3461">
                  <c:v>586.98481270492846</c:v>
                </c:pt>
                <c:pt idx="3462">
                  <c:v>586.8153108820278</c:v>
                </c:pt>
                <c:pt idx="3463">
                  <c:v>586.64590692392096</c:v>
                </c:pt>
                <c:pt idx="3464">
                  <c:v>586.47660074587657</c:v>
                </c:pt>
                <c:pt idx="3465">
                  <c:v>586.30739226326091</c:v>
                </c:pt>
                <c:pt idx="3466">
                  <c:v>586.13828139153804</c:v>
                </c:pt>
                <c:pt idx="3467">
                  <c:v>585.96926804626946</c:v>
                </c:pt>
                <c:pt idx="3468">
                  <c:v>585.80035214311386</c:v>
                </c:pt>
                <c:pt idx="3469">
                  <c:v>585.63153359782768</c:v>
                </c:pt>
                <c:pt idx="3470">
                  <c:v>585.46281232626404</c:v>
                </c:pt>
                <c:pt idx="3471">
                  <c:v>585.29418824437278</c:v>
                </c:pt>
                <c:pt idx="3472">
                  <c:v>585.12566126820104</c:v>
                </c:pt>
                <c:pt idx="3473">
                  <c:v>584.95723131389241</c:v>
                </c:pt>
                <c:pt idx="3474">
                  <c:v>584.78889829768707</c:v>
                </c:pt>
                <c:pt idx="3475">
                  <c:v>584.62066213592118</c:v>
                </c:pt>
                <c:pt idx="3476">
                  <c:v>584.45252274502798</c:v>
                </c:pt>
                <c:pt idx="3477">
                  <c:v>584.28448004153609</c:v>
                </c:pt>
                <c:pt idx="3478">
                  <c:v>584.11653394207019</c:v>
                </c:pt>
                <c:pt idx="3479">
                  <c:v>583.94868436335128</c:v>
                </c:pt>
                <c:pt idx="3480">
                  <c:v>583.78093122219548</c:v>
                </c:pt>
                <c:pt idx="3481">
                  <c:v>583.61327443551465</c:v>
                </c:pt>
                <c:pt idx="3482">
                  <c:v>583.44571392031651</c:v>
                </c:pt>
                <c:pt idx="3483">
                  <c:v>583.27824959370332</c:v>
                </c:pt>
                <c:pt idx="3484">
                  <c:v>583.11088137287288</c:v>
                </c:pt>
                <c:pt idx="3485">
                  <c:v>582.94360917511824</c:v>
                </c:pt>
                <c:pt idx="3486">
                  <c:v>582.77643291782692</c:v>
                </c:pt>
                <c:pt idx="3487">
                  <c:v>582.60935251848105</c:v>
                </c:pt>
                <c:pt idx="3488">
                  <c:v>582.4423678946581</c:v>
                </c:pt>
                <c:pt idx="3489">
                  <c:v>582.27547896402939</c:v>
                </c:pt>
                <c:pt idx="3490">
                  <c:v>582.10868564436043</c:v>
                </c:pt>
                <c:pt idx="3491">
                  <c:v>581.94198785351159</c:v>
                </c:pt>
                <c:pt idx="3492">
                  <c:v>581.77538550943655</c:v>
                </c:pt>
                <c:pt idx="3493">
                  <c:v>581.6088785301838</c:v>
                </c:pt>
                <c:pt idx="3494">
                  <c:v>581.44246683389474</c:v>
                </c:pt>
                <c:pt idx="3495">
                  <c:v>581.276150338805</c:v>
                </c:pt>
                <c:pt idx="3496">
                  <c:v>581.10992896324342</c:v>
                </c:pt>
                <c:pt idx="3497">
                  <c:v>580.94380262563243</c:v>
                </c:pt>
                <c:pt idx="3498">
                  <c:v>580.77777124448767</c:v>
                </c:pt>
                <c:pt idx="3499">
                  <c:v>580.61183473841777</c:v>
                </c:pt>
                <c:pt idx="3500">
                  <c:v>580.4459930261246</c:v>
                </c:pt>
                <c:pt idx="3501">
                  <c:v>580.28024602640278</c:v>
                </c:pt>
                <c:pt idx="3502">
                  <c:v>580.11459365813937</c:v>
                </c:pt>
                <c:pt idx="3503">
                  <c:v>579.94903584031454</c:v>
                </c:pt>
                <c:pt idx="3504">
                  <c:v>579.78357249200064</c:v>
                </c:pt>
                <c:pt idx="3505">
                  <c:v>579.61820353236226</c:v>
                </c:pt>
                <c:pt idx="3506">
                  <c:v>579.45292888065649</c:v>
                </c:pt>
                <c:pt idx="3507">
                  <c:v>579.28774845623218</c:v>
                </c:pt>
                <c:pt idx="3508">
                  <c:v>579.12266217853005</c:v>
                </c:pt>
                <c:pt idx="3509">
                  <c:v>578.95766996708323</c:v>
                </c:pt>
                <c:pt idx="3510">
                  <c:v>578.79277174151593</c:v>
                </c:pt>
                <c:pt idx="3511">
                  <c:v>578.62796742154387</c:v>
                </c:pt>
                <c:pt idx="3512">
                  <c:v>578.46325692697474</c:v>
                </c:pt>
                <c:pt idx="3513">
                  <c:v>578.29864017770694</c:v>
                </c:pt>
                <c:pt idx="3514">
                  <c:v>578.13411709373042</c:v>
                </c:pt>
                <c:pt idx="3515">
                  <c:v>577.96968759512572</c:v>
                </c:pt>
                <c:pt idx="3516">
                  <c:v>577.80535160206489</c:v>
                </c:pt>
                <c:pt idx="3517">
                  <c:v>577.64110903481026</c:v>
                </c:pt>
                <c:pt idx="3518">
                  <c:v>577.47695981371476</c:v>
                </c:pt>
                <c:pt idx="3519">
                  <c:v>577.31290385922227</c:v>
                </c:pt>
                <c:pt idx="3520">
                  <c:v>577.14894109186662</c:v>
                </c:pt>
                <c:pt idx="3521">
                  <c:v>576.98507143227209</c:v>
                </c:pt>
                <c:pt idx="3522">
                  <c:v>576.82129480115304</c:v>
                </c:pt>
                <c:pt idx="3523">
                  <c:v>576.65761111931374</c:v>
                </c:pt>
                <c:pt idx="3524">
                  <c:v>576.49402030764884</c:v>
                </c:pt>
                <c:pt idx="3525">
                  <c:v>576.33052228714189</c:v>
                </c:pt>
                <c:pt idx="3526">
                  <c:v>576.16711697886637</c:v>
                </c:pt>
                <c:pt idx="3527">
                  <c:v>576.00380430398593</c:v>
                </c:pt>
                <c:pt idx="3528">
                  <c:v>575.84058418375241</c:v>
                </c:pt>
                <c:pt idx="3529">
                  <c:v>575.67745653950772</c:v>
                </c:pt>
                <c:pt idx="3530">
                  <c:v>575.51442129268253</c:v>
                </c:pt>
                <c:pt idx="3531">
                  <c:v>575.35147836479678</c:v>
                </c:pt>
                <c:pt idx="3532">
                  <c:v>575.18862767745895</c:v>
                </c:pt>
                <c:pt idx="3533">
                  <c:v>575.02586915236623</c:v>
                </c:pt>
                <c:pt idx="3534">
                  <c:v>574.86320271130478</c:v>
                </c:pt>
                <c:pt idx="3535">
                  <c:v>574.7006282761489</c:v>
                </c:pt>
                <c:pt idx="3536">
                  <c:v>574.53814576886123</c:v>
                </c:pt>
                <c:pt idx="3537">
                  <c:v>574.37575511149305</c:v>
                </c:pt>
                <c:pt idx="3538">
                  <c:v>574.21345622618321</c:v>
                </c:pt>
                <c:pt idx="3539">
                  <c:v>574.05124903515878</c:v>
                </c:pt>
                <c:pt idx="3540">
                  <c:v>573.88913346073491</c:v>
                </c:pt>
                <c:pt idx="3541">
                  <c:v>573.7271094253141</c:v>
                </c:pt>
                <c:pt idx="3542">
                  <c:v>573.56517685138647</c:v>
                </c:pt>
                <c:pt idx="3543">
                  <c:v>573.40333566153004</c:v>
                </c:pt>
                <c:pt idx="3544">
                  <c:v>573.24158577840967</c:v>
                </c:pt>
                <c:pt idx="3545">
                  <c:v>573.07992712477778</c:v>
                </c:pt>
                <c:pt idx="3546">
                  <c:v>572.91835962347398</c:v>
                </c:pt>
                <c:pt idx="3547">
                  <c:v>572.7568831974246</c:v>
                </c:pt>
                <c:pt idx="3548">
                  <c:v>572.59549776964275</c:v>
                </c:pt>
                <c:pt idx="3549">
                  <c:v>572.43420326322882</c:v>
                </c:pt>
                <c:pt idx="3550">
                  <c:v>572.27299960136929</c:v>
                </c:pt>
                <c:pt idx="3551">
                  <c:v>572.11188670733736</c:v>
                </c:pt>
                <c:pt idx="3552">
                  <c:v>571.95086450449264</c:v>
                </c:pt>
                <c:pt idx="3553">
                  <c:v>571.78993291628092</c:v>
                </c:pt>
                <c:pt idx="3554">
                  <c:v>571.62909186623403</c:v>
                </c:pt>
                <c:pt idx="3555">
                  <c:v>571.46834127797024</c:v>
                </c:pt>
                <c:pt idx="3556">
                  <c:v>571.30768107519327</c:v>
                </c:pt>
                <c:pt idx="3557">
                  <c:v>571.14711118169248</c:v>
                </c:pt>
                <c:pt idx="3558">
                  <c:v>570.98663152134372</c:v>
                </c:pt>
                <c:pt idx="3559">
                  <c:v>570.82624201810745</c:v>
                </c:pt>
                <c:pt idx="3560">
                  <c:v>570.66594259602994</c:v>
                </c:pt>
                <c:pt idx="3561">
                  <c:v>570.50573317924261</c:v>
                </c:pt>
                <c:pt idx="3562">
                  <c:v>570.3456136919624</c:v>
                </c:pt>
                <c:pt idx="3563">
                  <c:v>570.18558405849114</c:v>
                </c:pt>
                <c:pt idx="3564">
                  <c:v>570.02564420321517</c:v>
                </c:pt>
                <c:pt idx="3565">
                  <c:v>569.86579405060638</c:v>
                </c:pt>
                <c:pt idx="3566">
                  <c:v>569.70603352522073</c:v>
                </c:pt>
                <c:pt idx="3567">
                  <c:v>569.54636255169908</c:v>
                </c:pt>
                <c:pt idx="3568">
                  <c:v>569.38678105476663</c:v>
                </c:pt>
                <c:pt idx="3569">
                  <c:v>569.22728895923319</c:v>
                </c:pt>
                <c:pt idx="3570">
                  <c:v>569.06788618999224</c:v>
                </c:pt>
                <c:pt idx="3571">
                  <c:v>568.90857267202193</c:v>
                </c:pt>
                <c:pt idx="3572">
                  <c:v>568.74934833038412</c:v>
                </c:pt>
                <c:pt idx="3573">
                  <c:v>568.59021309022444</c:v>
                </c:pt>
                <c:pt idx="3574">
                  <c:v>568.43116687677264</c:v>
                </c:pt>
                <c:pt idx="3575">
                  <c:v>568.27220961534181</c:v>
                </c:pt>
                <c:pt idx="3576">
                  <c:v>568.11334123132849</c:v>
                </c:pt>
                <c:pt idx="3577">
                  <c:v>567.95456165021301</c:v>
                </c:pt>
                <c:pt idx="3578">
                  <c:v>567.79587079755868</c:v>
                </c:pt>
                <c:pt idx="3579">
                  <c:v>567.6372685990118</c:v>
                </c:pt>
                <c:pt idx="3580">
                  <c:v>567.47875498030226</c:v>
                </c:pt>
                <c:pt idx="3581">
                  <c:v>567.32032986724244</c:v>
                </c:pt>
                <c:pt idx="3582">
                  <c:v>567.16199318572762</c:v>
                </c:pt>
                <c:pt idx="3583">
                  <c:v>567.0037448617361</c:v>
                </c:pt>
                <c:pt idx="3584">
                  <c:v>566.84558482132843</c:v>
                </c:pt>
                <c:pt idx="3585">
                  <c:v>566.68751299064752</c:v>
                </c:pt>
                <c:pt idx="3586">
                  <c:v>566.52952929591925</c:v>
                </c:pt>
                <c:pt idx="3587">
                  <c:v>566.37163366345101</c:v>
                </c:pt>
                <c:pt idx="3588">
                  <c:v>566.21382601963285</c:v>
                </c:pt>
                <c:pt idx="3589">
                  <c:v>566.05610629093655</c:v>
                </c:pt>
                <c:pt idx="3590">
                  <c:v>565.898474403916</c:v>
                </c:pt>
                <c:pt idx="3591">
                  <c:v>565.74093028520656</c:v>
                </c:pt>
                <c:pt idx="3592">
                  <c:v>565.58347386152582</c:v>
                </c:pt>
                <c:pt idx="3593">
                  <c:v>565.42610505967218</c:v>
                </c:pt>
                <c:pt idx="3594">
                  <c:v>565.26882380652637</c:v>
                </c:pt>
                <c:pt idx="3595">
                  <c:v>565.11163002904959</c:v>
                </c:pt>
                <c:pt idx="3596">
                  <c:v>564.95452365428457</c:v>
                </c:pt>
                <c:pt idx="3597">
                  <c:v>564.79750460935577</c:v>
                </c:pt>
                <c:pt idx="3598">
                  <c:v>564.64057282146769</c:v>
                </c:pt>
                <c:pt idx="3599">
                  <c:v>564.48372821790622</c:v>
                </c:pt>
                <c:pt idx="3600">
                  <c:v>564.32697072603787</c:v>
                </c:pt>
                <c:pt idx="3601">
                  <c:v>564.17030027330986</c:v>
                </c:pt>
                <c:pt idx="3602">
                  <c:v>564.01371678725013</c:v>
                </c:pt>
                <c:pt idx="3603">
                  <c:v>563.85722019546688</c:v>
                </c:pt>
                <c:pt idx="3604">
                  <c:v>563.70081042564834</c:v>
                </c:pt>
                <c:pt idx="3605">
                  <c:v>563.54448740556359</c:v>
                </c:pt>
                <c:pt idx="3606">
                  <c:v>563.38825106306138</c:v>
                </c:pt>
                <c:pt idx="3607">
                  <c:v>563.23210132607051</c:v>
                </c:pt>
                <c:pt idx="3608">
                  <c:v>563.0760381225997</c:v>
                </c:pt>
                <c:pt idx="3609">
                  <c:v>562.92006138073748</c:v>
                </c:pt>
                <c:pt idx="3610">
                  <c:v>562.76417102865196</c:v>
                </c:pt>
                <c:pt idx="3611">
                  <c:v>562.60836699459094</c:v>
                </c:pt>
                <c:pt idx="3612">
                  <c:v>562.45264920688135</c:v>
                </c:pt>
                <c:pt idx="3613">
                  <c:v>562.29701759392981</c:v>
                </c:pt>
                <c:pt idx="3614">
                  <c:v>562.14147208422196</c:v>
                </c:pt>
                <c:pt idx="3615">
                  <c:v>561.98601260632256</c:v>
                </c:pt>
                <c:pt idx="3616">
                  <c:v>561.83063908887539</c:v>
                </c:pt>
                <c:pt idx="3617">
                  <c:v>561.67535146060322</c:v>
                </c:pt>
                <c:pt idx="3618">
                  <c:v>561.52014965030742</c:v>
                </c:pt>
                <c:pt idx="3619">
                  <c:v>561.36503358686798</c:v>
                </c:pt>
                <c:pt idx="3620">
                  <c:v>561.21000319924394</c:v>
                </c:pt>
                <c:pt idx="3621">
                  <c:v>561.05505841647221</c:v>
                </c:pt>
                <c:pt idx="3622">
                  <c:v>560.90019916766823</c:v>
                </c:pt>
                <c:pt idx="3623">
                  <c:v>560.74542538202604</c:v>
                </c:pt>
                <c:pt idx="3624">
                  <c:v>560.59073698881718</c:v>
                </c:pt>
                <c:pt idx="3625">
                  <c:v>560.43613391739166</c:v>
                </c:pt>
                <c:pt idx="3626">
                  <c:v>560.28161609717733</c:v>
                </c:pt>
                <c:pt idx="3627">
                  <c:v>560.12718345767985</c:v>
                </c:pt>
                <c:pt idx="3628">
                  <c:v>559.97283592848225</c:v>
                </c:pt>
                <c:pt idx="3629">
                  <c:v>559.81857343924582</c:v>
                </c:pt>
                <c:pt idx="3630">
                  <c:v>559.66439591970857</c:v>
                </c:pt>
                <c:pt idx="3631">
                  <c:v>559.51030329968671</c:v>
                </c:pt>
                <c:pt idx="3632">
                  <c:v>559.35629550907288</c:v>
                </c:pt>
                <c:pt idx="3633">
                  <c:v>559.2023724778378</c:v>
                </c:pt>
                <c:pt idx="3634">
                  <c:v>559.04853413602814</c:v>
                </c:pt>
                <c:pt idx="3635">
                  <c:v>558.89478041376844</c:v>
                </c:pt>
                <c:pt idx="3636">
                  <c:v>558.74111124125989</c:v>
                </c:pt>
                <c:pt idx="3637">
                  <c:v>558.58752654878015</c:v>
                </c:pt>
                <c:pt idx="3638">
                  <c:v>558.43402626668376</c:v>
                </c:pt>
                <c:pt idx="3639">
                  <c:v>558.28061032540177</c:v>
                </c:pt>
                <c:pt idx="3640">
                  <c:v>558.12727865544139</c:v>
                </c:pt>
                <c:pt idx="3641">
                  <c:v>557.97403118738669</c:v>
                </c:pt>
                <c:pt idx="3642">
                  <c:v>557.82086785189745</c:v>
                </c:pt>
                <c:pt idx="3643">
                  <c:v>557.66778857970974</c:v>
                </c:pt>
                <c:pt idx="3644">
                  <c:v>557.51479330163568</c:v>
                </c:pt>
                <c:pt idx="3645">
                  <c:v>557.36188194856345</c:v>
                </c:pt>
                <c:pt idx="3646">
                  <c:v>557.20905445145661</c:v>
                </c:pt>
                <c:pt idx="3647">
                  <c:v>557.05631074135476</c:v>
                </c:pt>
                <c:pt idx="3648">
                  <c:v>556.90365074937301</c:v>
                </c:pt>
                <c:pt idx="3649">
                  <c:v>556.75107440670206</c:v>
                </c:pt>
                <c:pt idx="3650">
                  <c:v>556.59858164460752</c:v>
                </c:pt>
                <c:pt idx="3651">
                  <c:v>556.44617239443107</c:v>
                </c:pt>
                <c:pt idx="3652">
                  <c:v>556.29384658758897</c:v>
                </c:pt>
                <c:pt idx="3653">
                  <c:v>556.14160415557262</c:v>
                </c:pt>
                <c:pt idx="3654">
                  <c:v>555.98944502994868</c:v>
                </c:pt>
                <c:pt idx="3655">
                  <c:v>555.8373691423584</c:v>
                </c:pt>
                <c:pt idx="3656">
                  <c:v>555.68537642451793</c:v>
                </c:pt>
                <c:pt idx="3657">
                  <c:v>555.53346680821824</c:v>
                </c:pt>
                <c:pt idx="3658">
                  <c:v>555.38164022532453</c:v>
                </c:pt>
                <c:pt idx="3659">
                  <c:v>555.2298966077766</c:v>
                </c:pt>
                <c:pt idx="3660">
                  <c:v>555.07823588758868</c:v>
                </c:pt>
                <c:pt idx="3661">
                  <c:v>554.92665799684937</c:v>
                </c:pt>
                <c:pt idx="3662">
                  <c:v>554.77516286772106</c:v>
                </c:pt>
                <c:pt idx="3663">
                  <c:v>554.6237504324406</c:v>
                </c:pt>
                <c:pt idx="3664">
                  <c:v>554.4724206233185</c:v>
                </c:pt>
                <c:pt idx="3665">
                  <c:v>554.32117337273928</c:v>
                </c:pt>
                <c:pt idx="3666">
                  <c:v>554.17000861316114</c:v>
                </c:pt>
                <c:pt idx="3667">
                  <c:v>554.01892627711629</c:v>
                </c:pt>
                <c:pt idx="3668">
                  <c:v>553.86792629720969</c:v>
                </c:pt>
                <c:pt idx="3669">
                  <c:v>553.71700860612054</c:v>
                </c:pt>
                <c:pt idx="3670">
                  <c:v>553.56617313660104</c:v>
                </c:pt>
                <c:pt idx="3671">
                  <c:v>553.41541982147658</c:v>
                </c:pt>
                <c:pt idx="3672">
                  <c:v>553.26474859364612</c:v>
                </c:pt>
                <c:pt idx="3673">
                  <c:v>553.11415938608116</c:v>
                </c:pt>
                <c:pt idx="3674">
                  <c:v>552.96365213182639</c:v>
                </c:pt>
                <c:pt idx="3675">
                  <c:v>552.81322676399952</c:v>
                </c:pt>
                <c:pt idx="3676">
                  <c:v>552.66288321579066</c:v>
                </c:pt>
                <c:pt idx="3677">
                  <c:v>552.51262142046278</c:v>
                </c:pt>
                <c:pt idx="3678">
                  <c:v>552.36244131135152</c:v>
                </c:pt>
                <c:pt idx="3679">
                  <c:v>552.21234282186481</c:v>
                </c:pt>
                <c:pt idx="3680">
                  <c:v>552.06232588548278</c:v>
                </c:pt>
                <c:pt idx="3681">
                  <c:v>551.91239043575831</c:v>
                </c:pt>
                <c:pt idx="3682">
                  <c:v>551.76253640631614</c:v>
                </c:pt>
                <c:pt idx="3683">
                  <c:v>551.61276373085286</c:v>
                </c:pt>
                <c:pt idx="3684">
                  <c:v>551.4630723431377</c:v>
                </c:pt>
                <c:pt idx="3685">
                  <c:v>551.31346217701093</c:v>
                </c:pt>
                <c:pt idx="3686">
                  <c:v>551.16393316638528</c:v>
                </c:pt>
                <c:pt idx="3687">
                  <c:v>551.0144852452446</c:v>
                </c:pt>
                <c:pt idx="3688">
                  <c:v>550.86511834764497</c:v>
                </c:pt>
                <c:pt idx="3689">
                  <c:v>550.71583240771338</c:v>
                </c:pt>
                <c:pt idx="3690">
                  <c:v>550.56662735964835</c:v>
                </c:pt>
                <c:pt idx="3691">
                  <c:v>550.41750313772002</c:v>
                </c:pt>
                <c:pt idx="3692">
                  <c:v>550.26845967626923</c:v>
                </c:pt>
                <c:pt idx="3693">
                  <c:v>550.11949690970823</c:v>
                </c:pt>
                <c:pt idx="3694">
                  <c:v>549.97061477252021</c:v>
                </c:pt>
                <c:pt idx="3695">
                  <c:v>549.82181319925928</c:v>
                </c:pt>
                <c:pt idx="3696">
                  <c:v>549.67309212455018</c:v>
                </c:pt>
                <c:pt idx="3697">
                  <c:v>549.5244514830888</c:v>
                </c:pt>
                <c:pt idx="3698">
                  <c:v>549.37589120964105</c:v>
                </c:pt>
                <c:pt idx="3699">
                  <c:v>549.22741123904382</c:v>
                </c:pt>
                <c:pt idx="3700">
                  <c:v>549.07901150620421</c:v>
                </c:pt>
                <c:pt idx="3701">
                  <c:v>548.93069194610007</c:v>
                </c:pt>
                <c:pt idx="3702">
                  <c:v>548.78245249377858</c:v>
                </c:pt>
                <c:pt idx="3703">
                  <c:v>548.63429308435809</c:v>
                </c:pt>
                <c:pt idx="3704">
                  <c:v>548.48621365302631</c:v>
                </c:pt>
                <c:pt idx="3705">
                  <c:v>548.33821413504097</c:v>
                </c:pt>
                <c:pt idx="3706">
                  <c:v>548.19029446573029</c:v>
                </c:pt>
                <c:pt idx="3707">
                  <c:v>548.04245458049149</c:v>
                </c:pt>
                <c:pt idx="3708">
                  <c:v>547.89469441479162</c:v>
                </c:pt>
                <c:pt idx="3709">
                  <c:v>547.74701390416772</c:v>
                </c:pt>
                <c:pt idx="3710">
                  <c:v>547.59941298422586</c:v>
                </c:pt>
                <c:pt idx="3711">
                  <c:v>547.45189159064171</c:v>
                </c:pt>
                <c:pt idx="3712">
                  <c:v>547.30444965916035</c:v>
                </c:pt>
                <c:pt idx="3713">
                  <c:v>547.15708712559569</c:v>
                </c:pt>
                <c:pt idx="3714">
                  <c:v>547.00980392583097</c:v>
                </c:pt>
                <c:pt idx="3715">
                  <c:v>546.86259999581864</c:v>
                </c:pt>
                <c:pt idx="3716">
                  <c:v>546.71547527157986</c:v>
                </c:pt>
                <c:pt idx="3717">
                  <c:v>546.56842968920444</c:v>
                </c:pt>
                <c:pt idx="3718">
                  <c:v>546.4214631848514</c:v>
                </c:pt>
                <c:pt idx="3719">
                  <c:v>546.27457569474791</c:v>
                </c:pt>
                <c:pt idx="3720">
                  <c:v>546.12776715518999</c:v>
                </c:pt>
                <c:pt idx="3721">
                  <c:v>545.98103750254222</c:v>
                </c:pt>
                <c:pt idx="3722">
                  <c:v>545.8343866732373</c:v>
                </c:pt>
                <c:pt idx="3723">
                  <c:v>545.68781460377613</c:v>
                </c:pt>
                <c:pt idx="3724">
                  <c:v>545.54132123072816</c:v>
                </c:pt>
                <c:pt idx="3725">
                  <c:v>545.39490649073059</c:v>
                </c:pt>
                <c:pt idx="3726">
                  <c:v>545.24857032048885</c:v>
                </c:pt>
                <c:pt idx="3727">
                  <c:v>545.10231265677635</c:v>
                </c:pt>
                <c:pt idx="3728">
                  <c:v>544.95613343643402</c:v>
                </c:pt>
                <c:pt idx="3729">
                  <c:v>544.81003259637066</c:v>
                </c:pt>
                <c:pt idx="3730">
                  <c:v>544.66401007356262</c:v>
                </c:pt>
                <c:pt idx="3731">
                  <c:v>544.51806580505422</c:v>
                </c:pt>
                <c:pt idx="3732">
                  <c:v>544.37219972795674</c:v>
                </c:pt>
                <c:pt idx="3733">
                  <c:v>544.22641177944888</c:v>
                </c:pt>
                <c:pt idx="3734">
                  <c:v>544.0807018967771</c:v>
                </c:pt>
                <c:pt idx="3735">
                  <c:v>543.93507001725436</c:v>
                </c:pt>
                <c:pt idx="3736">
                  <c:v>543.78951607826116</c:v>
                </c:pt>
                <c:pt idx="3737">
                  <c:v>543.64404001724517</c:v>
                </c:pt>
                <c:pt idx="3738">
                  <c:v>543.49864177172037</c:v>
                </c:pt>
                <c:pt idx="3739">
                  <c:v>543.3533212792679</c:v>
                </c:pt>
                <c:pt idx="3740">
                  <c:v>543.20807847753599</c:v>
                </c:pt>
                <c:pt idx="3741">
                  <c:v>543.06291330423903</c:v>
                </c:pt>
                <c:pt idx="3742">
                  <c:v>542.91782569715792</c:v>
                </c:pt>
                <c:pt idx="3743">
                  <c:v>542.77281559414052</c:v>
                </c:pt>
                <c:pt idx="3744">
                  <c:v>542.62788293310075</c:v>
                </c:pt>
                <c:pt idx="3745">
                  <c:v>542.48302765201879</c:v>
                </c:pt>
                <c:pt idx="3746">
                  <c:v>542.33824968894112</c:v>
                </c:pt>
                <c:pt idx="3747">
                  <c:v>542.19354898198037</c:v>
                </c:pt>
                <c:pt idx="3748">
                  <c:v>542.04892546931501</c:v>
                </c:pt>
                <c:pt idx="3749">
                  <c:v>541.90437908918989</c:v>
                </c:pt>
                <c:pt idx="3750">
                  <c:v>541.75990977991535</c:v>
                </c:pt>
                <c:pt idx="3751">
                  <c:v>541.61551747986732</c:v>
                </c:pt>
                <c:pt idx="3752">
                  <c:v>541.47120212748791</c:v>
                </c:pt>
                <c:pt idx="3753">
                  <c:v>541.32696366128459</c:v>
                </c:pt>
                <c:pt idx="3754">
                  <c:v>541.18280201983009</c:v>
                </c:pt>
                <c:pt idx="3755">
                  <c:v>541.03871714176307</c:v>
                </c:pt>
                <c:pt idx="3756">
                  <c:v>540.89470896578712</c:v>
                </c:pt>
                <c:pt idx="3757">
                  <c:v>540.75077743067118</c:v>
                </c:pt>
                <c:pt idx="3758">
                  <c:v>540.60692247524935</c:v>
                </c:pt>
                <c:pt idx="3759">
                  <c:v>540.46314403842086</c:v>
                </c:pt>
                <c:pt idx="3760">
                  <c:v>540.31944205914976</c:v>
                </c:pt>
                <c:pt idx="3761">
                  <c:v>540.17581647646523</c:v>
                </c:pt>
                <c:pt idx="3762">
                  <c:v>540.03226722946113</c:v>
                </c:pt>
                <c:pt idx="3763">
                  <c:v>539.88879425729601</c:v>
                </c:pt>
                <c:pt idx="3764">
                  <c:v>539.74539749919313</c:v>
                </c:pt>
                <c:pt idx="3765">
                  <c:v>539.6020768944403</c:v>
                </c:pt>
                <c:pt idx="3766">
                  <c:v>539.45883238238969</c:v>
                </c:pt>
                <c:pt idx="3767">
                  <c:v>539.31566390245814</c:v>
                </c:pt>
                <c:pt idx="3768">
                  <c:v>539.17257139412641</c:v>
                </c:pt>
                <c:pt idx="3769">
                  <c:v>539.02955479693958</c:v>
                </c:pt>
                <c:pt idx="3770">
                  <c:v>538.88661405050709</c:v>
                </c:pt>
                <c:pt idx="3771">
                  <c:v>538.74374909450216</c:v>
                </c:pt>
                <c:pt idx="3772">
                  <c:v>538.60095986866213</c:v>
                </c:pt>
                <c:pt idx="3773">
                  <c:v>538.45824631278811</c:v>
                </c:pt>
                <c:pt idx="3774">
                  <c:v>538.31560836674498</c:v>
                </c:pt>
                <c:pt idx="3775">
                  <c:v>538.17304597046132</c:v>
                </c:pt>
                <c:pt idx="3776">
                  <c:v>538.03055906392967</c:v>
                </c:pt>
                <c:pt idx="3777">
                  <c:v>537.88814758720548</c:v>
                </c:pt>
                <c:pt idx="3778">
                  <c:v>537.74581148040818</c:v>
                </c:pt>
                <c:pt idx="3779">
                  <c:v>537.60355068372019</c:v>
                </c:pt>
                <c:pt idx="3780">
                  <c:v>537.46136513738759</c:v>
                </c:pt>
                <c:pt idx="3781">
                  <c:v>537.31925478171934</c:v>
                </c:pt>
                <c:pt idx="3782">
                  <c:v>537.1772195570876</c:v>
                </c:pt>
                <c:pt idx="3783">
                  <c:v>537.03525940392763</c:v>
                </c:pt>
                <c:pt idx="3784">
                  <c:v>536.89337426273778</c:v>
                </c:pt>
                <c:pt idx="3785">
                  <c:v>536.75156407407871</c:v>
                </c:pt>
                <c:pt idx="3786">
                  <c:v>536.60982877857464</c:v>
                </c:pt>
                <c:pt idx="3787">
                  <c:v>536.46816831691194</c:v>
                </c:pt>
                <c:pt idx="3788">
                  <c:v>536.32658262983955</c:v>
                </c:pt>
                <c:pt idx="3789">
                  <c:v>536.18507165816948</c:v>
                </c:pt>
                <c:pt idx="3790">
                  <c:v>536.04363534277559</c:v>
                </c:pt>
                <c:pt idx="3791">
                  <c:v>535.9022736245945</c:v>
                </c:pt>
                <c:pt idx="3792">
                  <c:v>535.7609864446249</c:v>
                </c:pt>
                <c:pt idx="3793">
                  <c:v>535.61977374392791</c:v>
                </c:pt>
                <c:pt idx="3794">
                  <c:v>535.47863546362635</c:v>
                </c:pt>
                <c:pt idx="3795">
                  <c:v>535.33757154490581</c:v>
                </c:pt>
                <c:pt idx="3796">
                  <c:v>535.19658192901295</c:v>
                </c:pt>
                <c:pt idx="3797">
                  <c:v>535.05566655725704</c:v>
                </c:pt>
                <c:pt idx="3798">
                  <c:v>534.91482537100876</c:v>
                </c:pt>
                <c:pt idx="3799">
                  <c:v>534.77405831170063</c:v>
                </c:pt>
                <c:pt idx="3800">
                  <c:v>534.63336532082667</c:v>
                </c:pt>
                <c:pt idx="3801">
                  <c:v>534.49274633994276</c:v>
                </c:pt>
                <c:pt idx="3802">
                  <c:v>534.35220131066592</c:v>
                </c:pt>
                <c:pt idx="3803">
                  <c:v>534.21173017467459</c:v>
                </c:pt>
                <c:pt idx="3804">
                  <c:v>534.07133287370891</c:v>
                </c:pt>
                <c:pt idx="3805">
                  <c:v>533.93100934956976</c:v>
                </c:pt>
                <c:pt idx="3806">
                  <c:v>533.79075954411928</c:v>
                </c:pt>
                <c:pt idx="3807">
                  <c:v>533.650583399281</c:v>
                </c:pt>
                <c:pt idx="3808">
                  <c:v>533.51048085703917</c:v>
                </c:pt>
                <c:pt idx="3809">
                  <c:v>533.37045185943884</c:v>
                </c:pt>
                <c:pt idx="3810">
                  <c:v>533.23049634858626</c:v>
                </c:pt>
                <c:pt idx="3811">
                  <c:v>533.090614266648</c:v>
                </c:pt>
                <c:pt idx="3812">
                  <c:v>532.95080555585162</c:v>
                </c:pt>
                <c:pt idx="3813">
                  <c:v>532.81107015848511</c:v>
                </c:pt>
                <c:pt idx="3814">
                  <c:v>532.67140801689709</c:v>
                </c:pt>
                <c:pt idx="3815">
                  <c:v>532.53181907349642</c:v>
                </c:pt>
                <c:pt idx="3816">
                  <c:v>532.39230327075245</c:v>
                </c:pt>
                <c:pt idx="3817">
                  <c:v>532.252860551195</c:v>
                </c:pt>
                <c:pt idx="3818">
                  <c:v>532.11349085741358</c:v>
                </c:pt>
                <c:pt idx="3819">
                  <c:v>531.97419413205819</c:v>
                </c:pt>
                <c:pt idx="3820">
                  <c:v>531.83497031783884</c:v>
                </c:pt>
                <c:pt idx="3821">
                  <c:v>531.69581935752547</c:v>
                </c:pt>
                <c:pt idx="3822">
                  <c:v>531.55674119394769</c:v>
                </c:pt>
                <c:pt idx="3823">
                  <c:v>531.41773576999537</c:v>
                </c:pt>
                <c:pt idx="3824">
                  <c:v>531.27880302861763</c:v>
                </c:pt>
                <c:pt idx="3825">
                  <c:v>531.13994291282336</c:v>
                </c:pt>
                <c:pt idx="3826">
                  <c:v>531.00115536568126</c:v>
                </c:pt>
                <c:pt idx="3827">
                  <c:v>530.86244033031937</c:v>
                </c:pt>
                <c:pt idx="3828">
                  <c:v>530.72379774992487</c:v>
                </c:pt>
                <c:pt idx="3829">
                  <c:v>530.58522756774471</c:v>
                </c:pt>
                <c:pt idx="3830">
                  <c:v>530.44672972708497</c:v>
                </c:pt>
                <c:pt idx="3831">
                  <c:v>530.30830417131062</c:v>
                </c:pt>
                <c:pt idx="3832">
                  <c:v>530.1699508438461</c:v>
                </c:pt>
                <c:pt idx="3833">
                  <c:v>530.03166968817482</c:v>
                </c:pt>
                <c:pt idx="3834">
                  <c:v>529.89346064783888</c:v>
                </c:pt>
                <c:pt idx="3835">
                  <c:v>529.75532366643961</c:v>
                </c:pt>
                <c:pt idx="3836">
                  <c:v>529.61725868763676</c:v>
                </c:pt>
                <c:pt idx="3837">
                  <c:v>529.47926565514911</c:v>
                </c:pt>
                <c:pt idx="3838">
                  <c:v>529.34134451275395</c:v>
                </c:pt>
                <c:pt idx="3839">
                  <c:v>529.20349520428704</c:v>
                </c:pt>
                <c:pt idx="3840">
                  <c:v>529.06571767364289</c:v>
                </c:pt>
                <c:pt idx="3841">
                  <c:v>528.92801186477413</c:v>
                </c:pt>
                <c:pt idx="3842">
                  <c:v>528.79037772169204</c:v>
                </c:pt>
                <c:pt idx="3843">
                  <c:v>528.65281518846564</c:v>
                </c:pt>
                <c:pt idx="3844">
                  <c:v>528.51532420922297</c:v>
                </c:pt>
                <c:pt idx="3845">
                  <c:v>528.37790472814913</c:v>
                </c:pt>
                <c:pt idx="3846">
                  <c:v>528.24055668948847</c:v>
                </c:pt>
                <c:pt idx="3847">
                  <c:v>528.10328003754216</c:v>
                </c:pt>
                <c:pt idx="3848">
                  <c:v>527.96607471666971</c:v>
                </c:pt>
                <c:pt idx="3849">
                  <c:v>527.82894067128882</c:v>
                </c:pt>
                <c:pt idx="3850">
                  <c:v>527.69187784587439</c:v>
                </c:pt>
                <c:pt idx="3851">
                  <c:v>527.55488618495906</c:v>
                </c:pt>
                <c:pt idx="3852">
                  <c:v>527.41796563313324</c:v>
                </c:pt>
                <c:pt idx="3853">
                  <c:v>527.28111613504473</c:v>
                </c:pt>
                <c:pt idx="3854">
                  <c:v>527.14433763539876</c:v>
                </c:pt>
                <c:pt idx="3855">
                  <c:v>527.00763007895807</c:v>
                </c:pt>
                <c:pt idx="3856">
                  <c:v>526.8709934105425</c:v>
                </c:pt>
                <c:pt idx="3857">
                  <c:v>526.73442757502914</c:v>
                </c:pt>
                <c:pt idx="3858">
                  <c:v>526.59793251735232</c:v>
                </c:pt>
                <c:pt idx="3859">
                  <c:v>526.46150818250317</c:v>
                </c:pt>
                <c:pt idx="3860">
                  <c:v>526.32515451553024</c:v>
                </c:pt>
                <c:pt idx="3861">
                  <c:v>526.18887146153872</c:v>
                </c:pt>
                <c:pt idx="3862">
                  <c:v>526.0526589656904</c:v>
                </c:pt>
                <c:pt idx="3863">
                  <c:v>525.91651697320458</c:v>
                </c:pt>
                <c:pt idx="3864">
                  <c:v>525.7804454293564</c:v>
                </c:pt>
                <c:pt idx="3865">
                  <c:v>525.64444427947808</c:v>
                </c:pt>
                <c:pt idx="3866">
                  <c:v>525.50851346895843</c:v>
                </c:pt>
                <c:pt idx="3867">
                  <c:v>525.37265294324266</c:v>
                </c:pt>
                <c:pt idx="3868">
                  <c:v>525.23686264783203</c:v>
                </c:pt>
                <c:pt idx="3869">
                  <c:v>525.10114252828487</c:v>
                </c:pt>
                <c:pt idx="3870">
                  <c:v>524.96549253021499</c:v>
                </c:pt>
                <c:pt idx="3871">
                  <c:v>524.82991259929292</c:v>
                </c:pt>
                <c:pt idx="3872">
                  <c:v>524.69440268124515</c:v>
                </c:pt>
                <c:pt idx="3873">
                  <c:v>524.55896272185396</c:v>
                </c:pt>
                <c:pt idx="3874">
                  <c:v>524.42359266695803</c:v>
                </c:pt>
                <c:pt idx="3875">
                  <c:v>524.28829246245152</c:v>
                </c:pt>
                <c:pt idx="3876">
                  <c:v>524.15306205428487</c:v>
                </c:pt>
                <c:pt idx="3877">
                  <c:v>524.01790138846366</c:v>
                </c:pt>
                <c:pt idx="3878">
                  <c:v>523.88281041104983</c:v>
                </c:pt>
                <c:pt idx="3879">
                  <c:v>523.74778906816027</c:v>
                </c:pt>
                <c:pt idx="3880">
                  <c:v>523.61283730596813</c:v>
                </c:pt>
                <c:pt idx="3881">
                  <c:v>523.47795507070123</c:v>
                </c:pt>
                <c:pt idx="3882">
                  <c:v>523.34314230864345</c:v>
                </c:pt>
                <c:pt idx="3883">
                  <c:v>523.20839896613336</c:v>
                </c:pt>
                <c:pt idx="3884">
                  <c:v>523.07372498956556</c:v>
                </c:pt>
                <c:pt idx="3885">
                  <c:v>522.93912032538913</c:v>
                </c:pt>
                <c:pt idx="3886">
                  <c:v>522.8045849201086</c:v>
                </c:pt>
                <c:pt idx="3887">
                  <c:v>522.67011872028343</c:v>
                </c:pt>
                <c:pt idx="3888">
                  <c:v>522.53572167252821</c:v>
                </c:pt>
                <c:pt idx="3889">
                  <c:v>522.40139372351211</c:v>
                </c:pt>
                <c:pt idx="3890">
                  <c:v>522.26713481995944</c:v>
                </c:pt>
                <c:pt idx="3891">
                  <c:v>522.13294490864916</c:v>
                </c:pt>
                <c:pt idx="3892">
                  <c:v>521.99882393641462</c:v>
                </c:pt>
                <c:pt idx="3893">
                  <c:v>521.86477185014439</c:v>
                </c:pt>
                <c:pt idx="3894">
                  <c:v>521.73078859678105</c:v>
                </c:pt>
                <c:pt idx="3895">
                  <c:v>521.59687412332187</c:v>
                </c:pt>
                <c:pt idx="3896">
                  <c:v>521.46302837681867</c:v>
                </c:pt>
                <c:pt idx="3897">
                  <c:v>521.32925130437718</c:v>
                </c:pt>
                <c:pt idx="3898">
                  <c:v>521.1955428531578</c:v>
                </c:pt>
                <c:pt idx="3899">
                  <c:v>521.06190297037494</c:v>
                </c:pt>
                <c:pt idx="3900">
                  <c:v>520.92833160329724</c:v>
                </c:pt>
                <c:pt idx="3901">
                  <c:v>520.7948286992472</c:v>
                </c:pt>
                <c:pt idx="3902">
                  <c:v>520.66139420560137</c:v>
                </c:pt>
                <c:pt idx="3903">
                  <c:v>520.52802806979059</c:v>
                </c:pt>
                <c:pt idx="3904">
                  <c:v>520.39473023929895</c:v>
                </c:pt>
                <c:pt idx="3905">
                  <c:v>520.26150066166463</c:v>
                </c:pt>
                <c:pt idx="3906">
                  <c:v>520.12833928447969</c:v>
                </c:pt>
                <c:pt idx="3907">
                  <c:v>519.99524605538954</c:v>
                </c:pt>
                <c:pt idx="3908">
                  <c:v>519.86222092209323</c:v>
                </c:pt>
                <c:pt idx="3909">
                  <c:v>519.72926383234335</c:v>
                </c:pt>
                <c:pt idx="3910">
                  <c:v>519.59637473394594</c:v>
                </c:pt>
                <c:pt idx="3911">
                  <c:v>519.46355357476023</c:v>
                </c:pt>
                <c:pt idx="3912">
                  <c:v>519.33080030269923</c:v>
                </c:pt>
                <c:pt idx="3913">
                  <c:v>519.19811486572871</c:v>
                </c:pt>
                <c:pt idx="3914">
                  <c:v>519.06549721186775</c:v>
                </c:pt>
                <c:pt idx="3915">
                  <c:v>518.93294728918841</c:v>
                </c:pt>
                <c:pt idx="3916">
                  <c:v>518.80046504581628</c:v>
                </c:pt>
                <c:pt idx="3917">
                  <c:v>518.66805042992905</c:v>
                </c:pt>
                <c:pt idx="3918">
                  <c:v>518.53570338975805</c:v>
                </c:pt>
                <c:pt idx="3919">
                  <c:v>518.40342387358737</c:v>
                </c:pt>
                <c:pt idx="3920">
                  <c:v>518.27121182975316</c:v>
                </c:pt>
                <c:pt idx="3921">
                  <c:v>518.13906720664511</c:v>
                </c:pt>
                <c:pt idx="3922">
                  <c:v>518.00698995270523</c:v>
                </c:pt>
                <c:pt idx="3923">
                  <c:v>517.87498001642768</c:v>
                </c:pt>
                <c:pt idx="3924">
                  <c:v>517.74303734635987</c:v>
                </c:pt>
                <c:pt idx="3925">
                  <c:v>517.61116189110101</c:v>
                </c:pt>
                <c:pt idx="3926">
                  <c:v>517.47935359930284</c:v>
                </c:pt>
                <c:pt idx="3927">
                  <c:v>517.34761241966964</c:v>
                </c:pt>
                <c:pt idx="3928">
                  <c:v>517.21593830095753</c:v>
                </c:pt>
                <c:pt idx="3929">
                  <c:v>517.08433119197514</c:v>
                </c:pt>
                <c:pt idx="3930">
                  <c:v>516.95279104158283</c:v>
                </c:pt>
                <c:pt idx="3931">
                  <c:v>516.82131779869337</c:v>
                </c:pt>
                <c:pt idx="3932">
                  <c:v>516.68991141227104</c:v>
                </c:pt>
                <c:pt idx="3933">
                  <c:v>516.55857183133253</c:v>
                </c:pt>
                <c:pt idx="3934">
                  <c:v>516.42729900494601</c:v>
                </c:pt>
                <c:pt idx="3935">
                  <c:v>516.29609288223128</c:v>
                </c:pt>
                <c:pt idx="3936">
                  <c:v>516.16495341236021</c:v>
                </c:pt>
                <c:pt idx="3937">
                  <c:v>516.03388054455615</c:v>
                </c:pt>
                <c:pt idx="3938">
                  <c:v>515.90287422809399</c:v>
                </c:pt>
                <c:pt idx="3939">
                  <c:v>515.77193441230008</c:v>
                </c:pt>
                <c:pt idx="3940">
                  <c:v>515.64106104655218</c:v>
                </c:pt>
                <c:pt idx="3941">
                  <c:v>515.51025408027954</c:v>
                </c:pt>
                <c:pt idx="3942">
                  <c:v>515.37951346296279</c:v>
                </c:pt>
                <c:pt idx="3943">
                  <c:v>515.2488391441334</c:v>
                </c:pt>
                <c:pt idx="3944">
                  <c:v>515.11823107337455</c:v>
                </c:pt>
                <c:pt idx="3945">
                  <c:v>514.98768920031989</c:v>
                </c:pt>
                <c:pt idx="3946">
                  <c:v>514.85721347465471</c:v>
                </c:pt>
                <c:pt idx="3947">
                  <c:v>514.7268038461151</c:v>
                </c:pt>
                <c:pt idx="3948">
                  <c:v>514.59646026448775</c:v>
                </c:pt>
                <c:pt idx="3949">
                  <c:v>514.46618267961071</c:v>
                </c:pt>
                <c:pt idx="3950">
                  <c:v>514.33597104137243</c:v>
                </c:pt>
                <c:pt idx="3951">
                  <c:v>514.20582529971205</c:v>
                </c:pt>
                <c:pt idx="3952">
                  <c:v>514.07574540461974</c:v>
                </c:pt>
                <c:pt idx="3953">
                  <c:v>513.94573130613617</c:v>
                </c:pt>
                <c:pt idx="3954">
                  <c:v>513.81578295435202</c:v>
                </c:pt>
                <c:pt idx="3955">
                  <c:v>513.68590029940913</c:v>
                </c:pt>
                <c:pt idx="3956">
                  <c:v>513.55608329149925</c:v>
                </c:pt>
                <c:pt idx="3957">
                  <c:v>513.42633188086461</c:v>
                </c:pt>
                <c:pt idx="3958">
                  <c:v>513.29664601779803</c:v>
                </c:pt>
                <c:pt idx="3959">
                  <c:v>513.167025652642</c:v>
                </c:pt>
                <c:pt idx="3960">
                  <c:v>513.0374707357895</c:v>
                </c:pt>
                <c:pt idx="3961">
                  <c:v>512.90798121768353</c:v>
                </c:pt>
                <c:pt idx="3962">
                  <c:v>512.77855704881711</c:v>
                </c:pt>
                <c:pt idx="3963">
                  <c:v>512.64919817973316</c:v>
                </c:pt>
                <c:pt idx="3964">
                  <c:v>512.51990456102453</c:v>
                </c:pt>
                <c:pt idx="3965">
                  <c:v>512.39067614333396</c:v>
                </c:pt>
                <c:pt idx="3966">
                  <c:v>512.26151287735377</c:v>
                </c:pt>
                <c:pt idx="3967">
                  <c:v>512.13241471382617</c:v>
                </c:pt>
                <c:pt idx="3968">
                  <c:v>512.00338160354306</c:v>
                </c:pt>
                <c:pt idx="3969">
                  <c:v>511.87441349734564</c:v>
                </c:pt>
                <c:pt idx="3970">
                  <c:v>511.74551034612495</c:v>
                </c:pt>
                <c:pt idx="3971">
                  <c:v>511.61667210082135</c:v>
                </c:pt>
                <c:pt idx="3972">
                  <c:v>511.4878987124244</c:v>
                </c:pt>
                <c:pt idx="3973">
                  <c:v>511.35919013197338</c:v>
                </c:pt>
                <c:pt idx="3974">
                  <c:v>511.23054631055658</c:v>
                </c:pt>
                <c:pt idx="3975">
                  <c:v>511.10196719931139</c:v>
                </c:pt>
                <c:pt idx="3976">
                  <c:v>510.97345274942478</c:v>
                </c:pt>
                <c:pt idx="3977">
                  <c:v>510.84500291213232</c:v>
                </c:pt>
                <c:pt idx="3978">
                  <c:v>510.71661763871879</c:v>
                </c:pt>
                <c:pt idx="3979">
                  <c:v>510.58829688051816</c:v>
                </c:pt>
                <c:pt idx="3980">
                  <c:v>510.46004058891293</c:v>
                </c:pt>
                <c:pt idx="3981">
                  <c:v>510.33184871533456</c:v>
                </c:pt>
                <c:pt idx="3982">
                  <c:v>510.20372121126343</c:v>
                </c:pt>
                <c:pt idx="3983">
                  <c:v>510.07565802822847</c:v>
                </c:pt>
                <c:pt idx="3984">
                  <c:v>509.94765911780729</c:v>
                </c:pt>
                <c:pt idx="3985">
                  <c:v>509.81972443162624</c:v>
                </c:pt>
                <c:pt idx="3986">
                  <c:v>509.69185392136001</c:v>
                </c:pt>
                <c:pt idx="3987">
                  <c:v>509.5640475387317</c:v>
                </c:pt>
                <c:pt idx="3988">
                  <c:v>509.43630523551315</c:v>
                </c:pt>
                <c:pt idx="3989">
                  <c:v>509.30862696352438</c:v>
                </c:pt>
                <c:pt idx="3990">
                  <c:v>509.18101267463351</c:v>
                </c:pt>
                <c:pt idx="3991">
                  <c:v>509.05346232075709</c:v>
                </c:pt>
                <c:pt idx="3992">
                  <c:v>508.92597585385982</c:v>
                </c:pt>
                <c:pt idx="3993">
                  <c:v>508.79855322595455</c:v>
                </c:pt>
                <c:pt idx="3994">
                  <c:v>508.67119438910191</c:v>
                </c:pt>
                <c:pt idx="3995">
                  <c:v>508.54389929541099</c:v>
                </c:pt>
                <c:pt idx="3996">
                  <c:v>508.41666789703839</c:v>
                </c:pt>
                <c:pt idx="3997">
                  <c:v>508.28950014618863</c:v>
                </c:pt>
                <c:pt idx="3998">
                  <c:v>508.16239599511437</c:v>
                </c:pt>
                <c:pt idx="3999">
                  <c:v>508.03535539611562</c:v>
                </c:pt>
                <c:pt idx="4000">
                  <c:v>507.90837830154015</c:v>
                </c:pt>
                <c:pt idx="4001">
                  <c:v>507.78146466378371</c:v>
                </c:pt>
                <c:pt idx="4002">
                  <c:v>507.65461443528915</c:v>
                </c:pt>
                <c:pt idx="4003">
                  <c:v>507.52782756854702</c:v>
                </c:pt>
                <c:pt idx="4004">
                  <c:v>507.40110401609547</c:v>
                </c:pt>
                <c:pt idx="4005">
                  <c:v>507.27444373051981</c:v>
                </c:pt>
                <c:pt idx="4006">
                  <c:v>507.14784666445274</c:v>
                </c:pt>
                <c:pt idx="4007">
                  <c:v>507.02131277057441</c:v>
                </c:pt>
                <c:pt idx="4008">
                  <c:v>506.89484200161195</c:v>
                </c:pt>
                <c:pt idx="4009">
                  <c:v>506.76843431033967</c:v>
                </c:pt>
                <c:pt idx="4010">
                  <c:v>506.64208964957925</c:v>
                </c:pt>
                <c:pt idx="4011">
                  <c:v>506.51580797219901</c:v>
                </c:pt>
                <c:pt idx="4012">
                  <c:v>506.38958923111443</c:v>
                </c:pt>
                <c:pt idx="4013">
                  <c:v>506.26343337928807</c:v>
                </c:pt>
                <c:pt idx="4014">
                  <c:v>506.13734036972909</c:v>
                </c:pt>
                <c:pt idx="4015">
                  <c:v>506.01131015549356</c:v>
                </c:pt>
                <c:pt idx="4016">
                  <c:v>505.88534268968442</c:v>
                </c:pt>
                <c:pt idx="4017">
                  <c:v>505.75943792545104</c:v>
                </c:pt>
                <c:pt idx="4018">
                  <c:v>505.63359581598957</c:v>
                </c:pt>
                <c:pt idx="4019">
                  <c:v>505.50781631454282</c:v>
                </c:pt>
                <c:pt idx="4020">
                  <c:v>505.38209937440001</c:v>
                </c:pt>
                <c:pt idx="4021">
                  <c:v>505.25644494889661</c:v>
                </c:pt>
                <c:pt idx="4022">
                  <c:v>505.13085299141483</c:v>
                </c:pt>
                <c:pt idx="4023">
                  <c:v>505.00532345538329</c:v>
                </c:pt>
                <c:pt idx="4024">
                  <c:v>504.87985629427629</c:v>
                </c:pt>
                <c:pt idx="4025">
                  <c:v>504.75445146161508</c:v>
                </c:pt>
                <c:pt idx="4026">
                  <c:v>504.62910891096658</c:v>
                </c:pt>
                <c:pt idx="4027">
                  <c:v>504.5038285959439</c:v>
                </c:pt>
                <c:pt idx="4028">
                  <c:v>504.37861047020658</c:v>
                </c:pt>
                <c:pt idx="4029">
                  <c:v>504.25345448745963</c:v>
                </c:pt>
                <c:pt idx="4030">
                  <c:v>504.12836060145429</c:v>
                </c:pt>
                <c:pt idx="4031">
                  <c:v>504.00332876598765</c:v>
                </c:pt>
                <c:pt idx="4032">
                  <c:v>503.87835893490262</c:v>
                </c:pt>
                <c:pt idx="4033">
                  <c:v>503.75345106208783</c:v>
                </c:pt>
                <c:pt idx="4034">
                  <c:v>503.6286051014776</c:v>
                </c:pt>
                <c:pt idx="4035">
                  <c:v>503.50382100705212</c:v>
                </c:pt>
                <c:pt idx="4036">
                  <c:v>503.37909873283684</c:v>
                </c:pt>
                <c:pt idx="4037">
                  <c:v>503.254438232903</c:v>
                </c:pt>
                <c:pt idx="4038">
                  <c:v>503.12983946136723</c:v>
                </c:pt>
                <c:pt idx="4039">
                  <c:v>503.00530237239167</c:v>
                </c:pt>
                <c:pt idx="4040">
                  <c:v>502.88082692018367</c:v>
                </c:pt>
                <c:pt idx="4041">
                  <c:v>502.75641305899609</c:v>
                </c:pt>
                <c:pt idx="4042">
                  <c:v>502.632060743127</c:v>
                </c:pt>
                <c:pt idx="4043">
                  <c:v>502.50776992691942</c:v>
                </c:pt>
                <c:pt idx="4044">
                  <c:v>502.38354056476203</c:v>
                </c:pt>
                <c:pt idx="4045">
                  <c:v>502.25937261108811</c:v>
                </c:pt>
                <c:pt idx="4046">
                  <c:v>502.13526602037615</c:v>
                </c:pt>
                <c:pt idx="4047">
                  <c:v>502.01122074714976</c:v>
                </c:pt>
                <c:pt idx="4048">
                  <c:v>501.88723674597736</c:v>
                </c:pt>
                <c:pt idx="4049">
                  <c:v>501.76331397147214</c:v>
                </c:pt>
                <c:pt idx="4050">
                  <c:v>501.63945237829233</c:v>
                </c:pt>
                <c:pt idx="4051">
                  <c:v>501.51565192114077</c:v>
                </c:pt>
                <c:pt idx="4052">
                  <c:v>501.39191255476493</c:v>
                </c:pt>
                <c:pt idx="4053">
                  <c:v>501.26823423395717</c:v>
                </c:pt>
                <c:pt idx="4054">
                  <c:v>501.14461691355422</c:v>
                </c:pt>
                <c:pt idx="4055">
                  <c:v>501.02106054843745</c:v>
                </c:pt>
                <c:pt idx="4056">
                  <c:v>500.89756509353271</c:v>
                </c:pt>
                <c:pt idx="4057">
                  <c:v>500.77413050381034</c:v>
                </c:pt>
                <c:pt idx="4058">
                  <c:v>500.65075673428476</c:v>
                </c:pt>
                <c:pt idx="4059">
                  <c:v>500.52744374001531</c:v>
                </c:pt>
                <c:pt idx="4060">
                  <c:v>500.40419147610498</c:v>
                </c:pt>
                <c:pt idx="4061">
                  <c:v>500.28099989770112</c:v>
                </c:pt>
                <c:pt idx="4062">
                  <c:v>500.15786895999565</c:v>
                </c:pt>
                <c:pt idx="4063">
                  <c:v>500.03479861822399</c:v>
                </c:pt>
                <c:pt idx="4064">
                  <c:v>499.91178882766599</c:v>
                </c:pt>
                <c:pt idx="4065">
                  <c:v>499.78883954364534</c:v>
                </c:pt>
                <c:pt idx="4066">
                  <c:v>499.66595072152984</c:v>
                </c:pt>
                <c:pt idx="4067">
                  <c:v>499.54312231673111</c:v>
                </c:pt>
                <c:pt idx="4068">
                  <c:v>499.42035428470439</c:v>
                </c:pt>
                <c:pt idx="4069">
                  <c:v>499.29764658094899</c:v>
                </c:pt>
                <c:pt idx="4070">
                  <c:v>499.17499916100763</c:v>
                </c:pt>
                <c:pt idx="4071">
                  <c:v>499.05241198046707</c:v>
                </c:pt>
                <c:pt idx="4072">
                  <c:v>498.9298849949576</c:v>
                </c:pt>
                <c:pt idx="4073">
                  <c:v>498.80741816015274</c:v>
                </c:pt>
                <c:pt idx="4074">
                  <c:v>498.68501143176985</c:v>
                </c:pt>
                <c:pt idx="4075">
                  <c:v>498.56266476556976</c:v>
                </c:pt>
                <c:pt idx="4076">
                  <c:v>498.44037811735649</c:v>
                </c:pt>
                <c:pt idx="4077">
                  <c:v>498.31815144297747</c:v>
                </c:pt>
                <c:pt idx="4078">
                  <c:v>498.19598469832368</c:v>
                </c:pt>
                <c:pt idx="4079">
                  <c:v>498.07387783932904</c:v>
                </c:pt>
                <c:pt idx="4080">
                  <c:v>497.95183082197065</c:v>
                </c:pt>
                <c:pt idx="4081">
                  <c:v>497.82984360226908</c:v>
                </c:pt>
                <c:pt idx="4082">
                  <c:v>497.70791613628762</c:v>
                </c:pt>
                <c:pt idx="4083">
                  <c:v>497.58604838013275</c:v>
                </c:pt>
                <c:pt idx="4084">
                  <c:v>497.46424028995403</c:v>
                </c:pt>
                <c:pt idx="4085">
                  <c:v>497.34249182194378</c:v>
                </c:pt>
                <c:pt idx="4086">
                  <c:v>497.22080293233722</c:v>
                </c:pt>
                <c:pt idx="4087">
                  <c:v>497.0991735774125</c:v>
                </c:pt>
                <c:pt idx="4088">
                  <c:v>496.97760371349045</c:v>
                </c:pt>
                <c:pt idx="4089">
                  <c:v>496.85609329693455</c:v>
                </c:pt>
                <c:pt idx="4090">
                  <c:v>496.73464228415111</c:v>
                </c:pt>
                <c:pt idx="4091">
                  <c:v>496.61325063158904</c:v>
                </c:pt>
                <c:pt idx="4092">
                  <c:v>496.49191829573959</c:v>
                </c:pt>
                <c:pt idx="4093">
                  <c:v>496.37064523313683</c:v>
                </c:pt>
                <c:pt idx="4094">
                  <c:v>496.24943140035697</c:v>
                </c:pt>
                <c:pt idx="4095">
                  <c:v>496.12827675401911</c:v>
                </c:pt>
                <c:pt idx="4096">
                  <c:v>496.00718125078407</c:v>
                </c:pt>
                <c:pt idx="4097">
                  <c:v>495.88614484735541</c:v>
                </c:pt>
                <c:pt idx="4098">
                  <c:v>495.7651675004787</c:v>
                </c:pt>
                <c:pt idx="4099">
                  <c:v>495.6442491669419</c:v>
                </c:pt>
                <c:pt idx="4100">
                  <c:v>495.52338980357518</c:v>
                </c:pt>
                <c:pt idx="4101">
                  <c:v>495.40258936725064</c:v>
                </c:pt>
                <c:pt idx="4102">
                  <c:v>495.28184781488233</c:v>
                </c:pt>
                <c:pt idx="4103">
                  <c:v>495.16116510342653</c:v>
                </c:pt>
                <c:pt idx="4104">
                  <c:v>495.04054118988114</c:v>
                </c:pt>
                <c:pt idx="4105">
                  <c:v>494.91997603128641</c:v>
                </c:pt>
                <c:pt idx="4106">
                  <c:v>494.79946958472419</c:v>
                </c:pt>
                <c:pt idx="4107">
                  <c:v>494.67902180731795</c:v>
                </c:pt>
                <c:pt idx="4108">
                  <c:v>494.55863265623321</c:v>
                </c:pt>
                <c:pt idx="4109">
                  <c:v>494.43830208867695</c:v>
                </c:pt>
                <c:pt idx="4110">
                  <c:v>494.31803006189779</c:v>
                </c:pt>
                <c:pt idx="4111">
                  <c:v>494.19781653318637</c:v>
                </c:pt>
                <c:pt idx="4112">
                  <c:v>494.07766145987415</c:v>
                </c:pt>
                <c:pt idx="4113">
                  <c:v>493.95756479933448</c:v>
                </c:pt>
                <c:pt idx="4114">
                  <c:v>493.83752650898231</c:v>
                </c:pt>
                <c:pt idx="4115">
                  <c:v>493.71754654627364</c:v>
                </c:pt>
                <c:pt idx="4116">
                  <c:v>493.59762486870591</c:v>
                </c:pt>
                <c:pt idx="4117">
                  <c:v>493.47776143381793</c:v>
                </c:pt>
                <c:pt idx="4118">
                  <c:v>493.35795619918969</c:v>
                </c:pt>
                <c:pt idx="4119">
                  <c:v>493.23820912244236</c:v>
                </c:pt>
                <c:pt idx="4120">
                  <c:v>493.11852016123811</c:v>
                </c:pt>
                <c:pt idx="4121">
                  <c:v>492.9988892732805</c:v>
                </c:pt>
                <c:pt idx="4122">
                  <c:v>492.87931641631394</c:v>
                </c:pt>
                <c:pt idx="4123">
                  <c:v>492.75980154812373</c:v>
                </c:pt>
                <c:pt idx="4124">
                  <c:v>492.64034462653632</c:v>
                </c:pt>
                <c:pt idx="4125">
                  <c:v>492.5209456094189</c:v>
                </c:pt>
                <c:pt idx="4126">
                  <c:v>492.4016044546795</c:v>
                </c:pt>
                <c:pt idx="4127">
                  <c:v>492.28232112026706</c:v>
                </c:pt>
                <c:pt idx="4128">
                  <c:v>492.1630955641711</c:v>
                </c:pt>
                <c:pt idx="4129">
                  <c:v>492.04392774442186</c:v>
                </c:pt>
                <c:pt idx="4130">
                  <c:v>491.92481761909039</c:v>
                </c:pt>
                <c:pt idx="4131">
                  <c:v>491.80576514628808</c:v>
                </c:pt>
                <c:pt idx="4132">
                  <c:v>491.68677028416698</c:v>
                </c:pt>
                <c:pt idx="4133">
                  <c:v>491.56783299091961</c:v>
                </c:pt>
                <c:pt idx="4134">
                  <c:v>491.4489532247793</c:v>
                </c:pt>
                <c:pt idx="4135">
                  <c:v>491.33013094401889</c:v>
                </c:pt>
                <c:pt idx="4136">
                  <c:v>491.21136610695243</c:v>
                </c:pt>
                <c:pt idx="4137">
                  <c:v>491.09265867193386</c:v>
                </c:pt>
                <c:pt idx="4138">
                  <c:v>490.97400859735728</c:v>
                </c:pt>
                <c:pt idx="4139">
                  <c:v>490.85541584165753</c:v>
                </c:pt>
                <c:pt idx="4140">
                  <c:v>490.73688036330896</c:v>
                </c:pt>
                <c:pt idx="4141">
                  <c:v>490.6184021208262</c:v>
                </c:pt>
                <c:pt idx="4142">
                  <c:v>490.49998107276423</c:v>
                </c:pt>
                <c:pt idx="4143">
                  <c:v>490.38161717771777</c:v>
                </c:pt>
                <c:pt idx="4144">
                  <c:v>490.26331039432131</c:v>
                </c:pt>
                <c:pt idx="4145">
                  <c:v>490.14506068124996</c:v>
                </c:pt>
                <c:pt idx="4146">
                  <c:v>490.02686799721783</c:v>
                </c:pt>
                <c:pt idx="4147">
                  <c:v>489.9087323009793</c:v>
                </c:pt>
                <c:pt idx="4148">
                  <c:v>489.79065355132855</c:v>
                </c:pt>
                <c:pt idx="4149">
                  <c:v>489.67263170709924</c:v>
                </c:pt>
                <c:pt idx="4150">
                  <c:v>489.55466672716506</c:v>
                </c:pt>
                <c:pt idx="4151">
                  <c:v>489.43675857043888</c:v>
                </c:pt>
                <c:pt idx="4152">
                  <c:v>489.31890719587341</c:v>
                </c:pt>
                <c:pt idx="4153">
                  <c:v>489.20111256246082</c:v>
                </c:pt>
                <c:pt idx="4154">
                  <c:v>489.08337462923276</c:v>
                </c:pt>
                <c:pt idx="4155">
                  <c:v>488.96569335526044</c:v>
                </c:pt>
                <c:pt idx="4156">
                  <c:v>488.84806869965411</c:v>
                </c:pt>
                <c:pt idx="4157">
                  <c:v>488.73050062156381</c:v>
                </c:pt>
                <c:pt idx="4158">
                  <c:v>488.61298908017847</c:v>
                </c:pt>
                <c:pt idx="4159">
                  <c:v>488.49553403472646</c:v>
                </c:pt>
                <c:pt idx="4160">
                  <c:v>488.37813544447545</c:v>
                </c:pt>
                <c:pt idx="4161">
                  <c:v>488.26079326873196</c:v>
                </c:pt>
                <c:pt idx="4162">
                  <c:v>488.14350746684181</c:v>
                </c:pt>
                <c:pt idx="4163">
                  <c:v>488.02627799818976</c:v>
                </c:pt>
                <c:pt idx="4164">
                  <c:v>487.90910482219982</c:v>
                </c:pt>
                <c:pt idx="4165">
                  <c:v>487.7919878983347</c:v>
                </c:pt>
                <c:pt idx="4166">
                  <c:v>487.674927186096</c:v>
                </c:pt>
                <c:pt idx="4167">
                  <c:v>487.55792264502441</c:v>
                </c:pt>
                <c:pt idx="4168">
                  <c:v>487.44097423469952</c:v>
                </c:pt>
                <c:pt idx="4169">
                  <c:v>487.32408191473917</c:v>
                </c:pt>
                <c:pt idx="4170">
                  <c:v>487.20724564480037</c:v>
                </c:pt>
                <c:pt idx="4171">
                  <c:v>487.09046538457869</c:v>
                </c:pt>
                <c:pt idx="4172">
                  <c:v>486.97374109380826</c:v>
                </c:pt>
                <c:pt idx="4173">
                  <c:v>486.85707273226217</c:v>
                </c:pt>
                <c:pt idx="4174">
                  <c:v>486.74046025975144</c:v>
                </c:pt>
                <c:pt idx="4175">
                  <c:v>486.62390363612599</c:v>
                </c:pt>
                <c:pt idx="4176">
                  <c:v>486.50740282127418</c:v>
                </c:pt>
                <c:pt idx="4177">
                  <c:v>486.3909577751225</c:v>
                </c:pt>
                <c:pt idx="4178">
                  <c:v>486.27456845763635</c:v>
                </c:pt>
                <c:pt idx="4179">
                  <c:v>486.15823482881871</c:v>
                </c:pt>
                <c:pt idx="4180">
                  <c:v>486.04195684871138</c:v>
                </c:pt>
                <c:pt idx="4181">
                  <c:v>485.92573447739409</c:v>
                </c:pt>
                <c:pt idx="4182">
                  <c:v>485.80956767498503</c:v>
                </c:pt>
                <c:pt idx="4183">
                  <c:v>485.69345640164016</c:v>
                </c:pt>
                <c:pt idx="4184">
                  <c:v>485.57740061755368</c:v>
                </c:pt>
                <c:pt idx="4185">
                  <c:v>485.46140028295804</c:v>
                </c:pt>
                <c:pt idx="4186">
                  <c:v>485.34545535812333</c:v>
                </c:pt>
                <c:pt idx="4187">
                  <c:v>485.22956580335773</c:v>
                </c:pt>
                <c:pt idx="4188">
                  <c:v>485.11373157900744</c:v>
                </c:pt>
                <c:pt idx="4189">
                  <c:v>484.99795264545639</c:v>
                </c:pt>
                <c:pt idx="4190">
                  <c:v>484.88222896312624</c:v>
                </c:pt>
                <c:pt idx="4191">
                  <c:v>484.76656049247669</c:v>
                </c:pt>
                <c:pt idx="4192">
                  <c:v>484.65094719400486</c:v>
                </c:pt>
                <c:pt idx="4193">
                  <c:v>484.53538902824562</c:v>
                </c:pt>
                <c:pt idx="4194">
                  <c:v>484.41988595577169</c:v>
                </c:pt>
                <c:pt idx="4195">
                  <c:v>484.30443793719314</c:v>
                </c:pt>
                <c:pt idx="4196">
                  <c:v>484.1890449331575</c:v>
                </c:pt>
                <c:pt idx="4197">
                  <c:v>484.07370690435022</c:v>
                </c:pt>
                <c:pt idx="4198">
                  <c:v>483.95842381149379</c:v>
                </c:pt>
                <c:pt idx="4199">
                  <c:v>483.84319561534812</c:v>
                </c:pt>
                <c:pt idx="4200">
                  <c:v>483.72802227671082</c:v>
                </c:pt>
                <c:pt idx="4201">
                  <c:v>483.61290375641642</c:v>
                </c:pt>
                <c:pt idx="4202">
                  <c:v>483.49784001533715</c:v>
                </c:pt>
                <c:pt idx="4203">
                  <c:v>483.38283101438208</c:v>
                </c:pt>
                <c:pt idx="4204">
                  <c:v>483.26787671449756</c:v>
                </c:pt>
                <c:pt idx="4205">
                  <c:v>483.15297707666713</c:v>
                </c:pt>
                <c:pt idx="4206">
                  <c:v>483.03813206191154</c:v>
                </c:pt>
                <c:pt idx="4207">
                  <c:v>482.92334163128857</c:v>
                </c:pt>
                <c:pt idx="4208">
                  <c:v>482.80860574589269</c:v>
                </c:pt>
                <c:pt idx="4209">
                  <c:v>482.69392436685564</c:v>
                </c:pt>
                <c:pt idx="4210">
                  <c:v>482.57929745534608</c:v>
                </c:pt>
                <c:pt idx="4211">
                  <c:v>482.46472497256929</c:v>
                </c:pt>
                <c:pt idx="4212">
                  <c:v>482.35020687976794</c:v>
                </c:pt>
                <c:pt idx="4213">
                  <c:v>482.23574313822076</c:v>
                </c:pt>
                <c:pt idx="4214">
                  <c:v>482.12133370924374</c:v>
                </c:pt>
                <c:pt idx="4215">
                  <c:v>482.00697855418935</c:v>
                </c:pt>
                <c:pt idx="4216">
                  <c:v>481.89267763444684</c:v>
                </c:pt>
                <c:pt idx="4217">
                  <c:v>481.778430911442</c:v>
                </c:pt>
                <c:pt idx="4218">
                  <c:v>481.66423834663715</c:v>
                </c:pt>
                <c:pt idx="4219">
                  <c:v>481.55009990153133</c:v>
                </c:pt>
                <c:pt idx="4220">
                  <c:v>481.4360155376599</c:v>
                </c:pt>
                <c:pt idx="4221">
                  <c:v>481.32198521659456</c:v>
                </c:pt>
                <c:pt idx="4222">
                  <c:v>481.20800889994371</c:v>
                </c:pt>
                <c:pt idx="4223">
                  <c:v>481.09408654935191</c:v>
                </c:pt>
                <c:pt idx="4224">
                  <c:v>480.98021812649995</c:v>
                </c:pt>
                <c:pt idx="4225">
                  <c:v>480.86640359310513</c:v>
                </c:pt>
                <c:pt idx="4226">
                  <c:v>480.75264291092083</c:v>
                </c:pt>
                <c:pt idx="4227">
                  <c:v>480.63893604173654</c:v>
                </c:pt>
                <c:pt idx="4228">
                  <c:v>480.52528294737817</c:v>
                </c:pt>
                <c:pt idx="4229">
                  <c:v>480.41168358970742</c:v>
                </c:pt>
                <c:pt idx="4230">
                  <c:v>480.29813793062209</c:v>
                </c:pt>
                <c:pt idx="4231">
                  <c:v>480.1846459320563</c:v>
                </c:pt>
                <c:pt idx="4232">
                  <c:v>480.07120755597975</c:v>
                </c:pt>
                <c:pt idx="4233">
                  <c:v>479.95782276439826</c:v>
                </c:pt>
                <c:pt idx="4234">
                  <c:v>479.84449151935354</c:v>
                </c:pt>
                <c:pt idx="4235">
                  <c:v>479.73121378292313</c:v>
                </c:pt>
                <c:pt idx="4236">
                  <c:v>479.61798951722022</c:v>
                </c:pt>
                <c:pt idx="4237">
                  <c:v>479.50481868439414</c:v>
                </c:pt>
                <c:pt idx="4238">
                  <c:v>479.39170124662945</c:v>
                </c:pt>
                <c:pt idx="4239">
                  <c:v>479.27863716614667</c:v>
                </c:pt>
                <c:pt idx="4240">
                  <c:v>479.16562640520209</c:v>
                </c:pt>
                <c:pt idx="4241">
                  <c:v>479.05266892608728</c:v>
                </c:pt>
                <c:pt idx="4242">
                  <c:v>478.93976469112943</c:v>
                </c:pt>
                <c:pt idx="4243">
                  <c:v>478.82691366269137</c:v>
                </c:pt>
                <c:pt idx="4244">
                  <c:v>478.71411580317135</c:v>
                </c:pt>
                <c:pt idx="4245">
                  <c:v>478.60137107500282</c:v>
                </c:pt>
                <c:pt idx="4246">
                  <c:v>478.48867944065512</c:v>
                </c:pt>
                <c:pt idx="4247">
                  <c:v>478.37604086263235</c:v>
                </c:pt>
                <c:pt idx="4248">
                  <c:v>478.2634553034743</c:v>
                </c:pt>
                <c:pt idx="4249">
                  <c:v>478.15092272575583</c:v>
                </c:pt>
                <c:pt idx="4250">
                  <c:v>478.03844309208699</c:v>
                </c:pt>
                <c:pt idx="4251">
                  <c:v>477.92601636511347</c:v>
                </c:pt>
                <c:pt idx="4252">
                  <c:v>477.81364250751523</c:v>
                </c:pt>
                <c:pt idx="4253">
                  <c:v>477.70132148200804</c:v>
                </c:pt>
                <c:pt idx="4254">
                  <c:v>477.58905325134253</c:v>
                </c:pt>
                <c:pt idx="4255">
                  <c:v>477.47683777830412</c:v>
                </c:pt>
                <c:pt idx="4256">
                  <c:v>477.3646750257135</c:v>
                </c:pt>
                <c:pt idx="4257">
                  <c:v>477.25256495642611</c:v>
                </c:pt>
                <c:pt idx="4258">
                  <c:v>477.14050753333231</c:v>
                </c:pt>
                <c:pt idx="4259">
                  <c:v>477.02850271935733</c:v>
                </c:pt>
                <c:pt idx="4260">
                  <c:v>476.91655047746127</c:v>
                </c:pt>
                <c:pt idx="4261">
                  <c:v>476.80465077063872</c:v>
                </c:pt>
                <c:pt idx="4262">
                  <c:v>476.69280356191939</c:v>
                </c:pt>
                <c:pt idx="4263">
                  <c:v>476.58100881436735</c:v>
                </c:pt>
                <c:pt idx="4264">
                  <c:v>476.46926649108138</c:v>
                </c:pt>
                <c:pt idx="4265">
                  <c:v>476.35757655519512</c:v>
                </c:pt>
                <c:pt idx="4266">
                  <c:v>476.24593896987636</c:v>
                </c:pt>
                <c:pt idx="4267">
                  <c:v>476.13435369832757</c:v>
                </c:pt>
                <c:pt idx="4268">
                  <c:v>476.02282070378595</c:v>
                </c:pt>
                <c:pt idx="4269">
                  <c:v>475.91133994952281</c:v>
                </c:pt>
                <c:pt idx="4270">
                  <c:v>475.79991139884385</c:v>
                </c:pt>
                <c:pt idx="4271">
                  <c:v>475.68853501508949</c:v>
                </c:pt>
                <c:pt idx="4272">
                  <c:v>475.57721076163409</c:v>
                </c:pt>
                <c:pt idx="4273">
                  <c:v>475.46593860188625</c:v>
                </c:pt>
                <c:pt idx="4274">
                  <c:v>475.35471849928928</c:v>
                </c:pt>
                <c:pt idx="4275">
                  <c:v>475.24355041732048</c:v>
                </c:pt>
                <c:pt idx="4276">
                  <c:v>475.13243431949081</c:v>
                </c:pt>
                <c:pt idx="4277">
                  <c:v>475.02137016934603</c:v>
                </c:pt>
                <c:pt idx="4278">
                  <c:v>474.91035793046547</c:v>
                </c:pt>
                <c:pt idx="4279">
                  <c:v>474.79939756646309</c:v>
                </c:pt>
                <c:pt idx="4280">
                  <c:v>474.68848904098627</c:v>
                </c:pt>
                <c:pt idx="4281">
                  <c:v>474.57763231771656</c:v>
                </c:pt>
                <c:pt idx="4282">
                  <c:v>474.46682736036939</c:v>
                </c:pt>
                <c:pt idx="4283">
                  <c:v>474.35607413269429</c:v>
                </c:pt>
                <c:pt idx="4284">
                  <c:v>474.24537259847415</c:v>
                </c:pt>
                <c:pt idx="4285">
                  <c:v>474.13472272152637</c:v>
                </c:pt>
                <c:pt idx="4286">
                  <c:v>474.0241244657015</c:v>
                </c:pt>
                <c:pt idx="4287">
                  <c:v>473.91357779488396</c:v>
                </c:pt>
                <c:pt idx="4288">
                  <c:v>473.80308267299188</c:v>
                </c:pt>
                <c:pt idx="4289">
                  <c:v>473.6926390639772</c:v>
                </c:pt>
                <c:pt idx="4290">
                  <c:v>473.5822469318253</c:v>
                </c:pt>
                <c:pt idx="4291">
                  <c:v>473.47190624055509</c:v>
                </c:pt>
                <c:pt idx="4292">
                  <c:v>473.36161695421902</c:v>
                </c:pt>
                <c:pt idx="4293">
                  <c:v>473.25137903690319</c:v>
                </c:pt>
                <c:pt idx="4294">
                  <c:v>473.14119245272701</c:v>
                </c:pt>
                <c:pt idx="4295">
                  <c:v>473.03105716584315</c:v>
                </c:pt>
                <c:pt idx="4296">
                  <c:v>472.92097314043804</c:v>
                </c:pt>
                <c:pt idx="4297">
                  <c:v>472.81094034073112</c:v>
                </c:pt>
                <c:pt idx="4298">
                  <c:v>472.70095873097517</c:v>
                </c:pt>
                <c:pt idx="4299">
                  <c:v>472.59102827545632</c:v>
                </c:pt>
                <c:pt idx="4300">
                  <c:v>472.4811489384939</c:v>
                </c:pt>
                <c:pt idx="4301">
                  <c:v>472.37132068444032</c:v>
                </c:pt>
                <c:pt idx="4302">
                  <c:v>472.26154347768124</c:v>
                </c:pt>
                <c:pt idx="4303">
                  <c:v>472.15181728263531</c:v>
                </c:pt>
                <c:pt idx="4304">
                  <c:v>472.04214206375428</c:v>
                </c:pt>
                <c:pt idx="4305">
                  <c:v>471.93251778552303</c:v>
                </c:pt>
                <c:pt idx="4306">
                  <c:v>471.82294441245932</c:v>
                </c:pt>
                <c:pt idx="4307">
                  <c:v>471.71342190911378</c:v>
                </c:pt>
                <c:pt idx="4308">
                  <c:v>471.60395024007016</c:v>
                </c:pt>
                <c:pt idx="4309">
                  <c:v>471.49452936994487</c:v>
                </c:pt>
                <c:pt idx="4310">
                  <c:v>471.38515926338721</c:v>
                </c:pt>
                <c:pt idx="4311">
                  <c:v>471.27583988507939</c:v>
                </c:pt>
                <c:pt idx="4312">
                  <c:v>471.1665711997361</c:v>
                </c:pt>
                <c:pt idx="4313">
                  <c:v>471.05735317210519</c:v>
                </c:pt>
                <c:pt idx="4314">
                  <c:v>470.9481857669669</c:v>
                </c:pt>
                <c:pt idx="4315">
                  <c:v>470.839068949134</c:v>
                </c:pt>
                <c:pt idx="4316">
                  <c:v>470.73000268345197</c:v>
                </c:pt>
                <c:pt idx="4317">
                  <c:v>470.62098693479902</c:v>
                </c:pt>
                <c:pt idx="4318">
                  <c:v>470.51202166808565</c:v>
                </c:pt>
                <c:pt idx="4319">
                  <c:v>470.40310684825511</c:v>
                </c:pt>
                <c:pt idx="4320">
                  <c:v>470.29424244028286</c:v>
                </c:pt>
                <c:pt idx="4321">
                  <c:v>470.18542840917684</c:v>
                </c:pt>
                <c:pt idx="4322">
                  <c:v>470.07666471997737</c:v>
                </c:pt>
                <c:pt idx="4323">
                  <c:v>469.96795133775709</c:v>
                </c:pt>
                <c:pt idx="4324">
                  <c:v>469.85928822762133</c:v>
                </c:pt>
                <c:pt idx="4325">
                  <c:v>469.75067535470691</c:v>
                </c:pt>
                <c:pt idx="4326">
                  <c:v>469.64211268418353</c:v>
                </c:pt>
                <c:pt idx="4327">
                  <c:v>469.53360018125284</c:v>
                </c:pt>
                <c:pt idx="4328">
                  <c:v>469.42513781114855</c:v>
                </c:pt>
                <c:pt idx="4329">
                  <c:v>469.31672553913677</c:v>
                </c:pt>
                <c:pt idx="4330">
                  <c:v>469.20836333051545</c:v>
                </c:pt>
                <c:pt idx="4331">
                  <c:v>469.10005115061455</c:v>
                </c:pt>
                <c:pt idx="4332">
                  <c:v>468.99178896479629</c:v>
                </c:pt>
                <c:pt idx="4333">
                  <c:v>468.88357673845462</c:v>
                </c:pt>
                <c:pt idx="4334">
                  <c:v>468.77541443701557</c:v>
                </c:pt>
                <c:pt idx="4335">
                  <c:v>468.66730202593686</c:v>
                </c:pt>
                <c:pt idx="4336">
                  <c:v>468.55923947070841</c:v>
                </c:pt>
                <c:pt idx="4337">
                  <c:v>468.45122673685165</c:v>
                </c:pt>
                <c:pt idx="4338">
                  <c:v>468.34326378991983</c:v>
                </c:pt>
                <c:pt idx="4339">
                  <c:v>468.23535059549823</c:v>
                </c:pt>
                <c:pt idx="4340">
                  <c:v>468.12748711920352</c:v>
                </c:pt>
                <c:pt idx="4341">
                  <c:v>468.01967332668409</c:v>
                </c:pt>
                <c:pt idx="4342">
                  <c:v>467.91190918362014</c:v>
                </c:pt>
                <c:pt idx="4343">
                  <c:v>467.80419465572339</c:v>
                </c:pt>
                <c:pt idx="4344">
                  <c:v>467.69652970873699</c:v>
                </c:pt>
                <c:pt idx="4345">
                  <c:v>467.58891430843585</c:v>
                </c:pt>
                <c:pt idx="4346">
                  <c:v>467.48134842062615</c:v>
                </c:pt>
                <c:pt idx="4347">
                  <c:v>467.37383201114585</c:v>
                </c:pt>
                <c:pt idx="4348">
                  <c:v>467.26636504586395</c:v>
                </c:pt>
                <c:pt idx="4349">
                  <c:v>467.15894749068099</c:v>
                </c:pt>
                <c:pt idx="4350">
                  <c:v>467.05157931152888</c:v>
                </c:pt>
                <c:pt idx="4351">
                  <c:v>466.94426047437082</c:v>
                </c:pt>
                <c:pt idx="4352">
                  <c:v>466.83699094520153</c:v>
                </c:pt>
                <c:pt idx="4353">
                  <c:v>466.72977069004645</c:v>
                </c:pt>
                <c:pt idx="4354">
                  <c:v>466.62259967496266</c:v>
                </c:pt>
                <c:pt idx="4355">
                  <c:v>466.51547786603817</c:v>
                </c:pt>
                <c:pt idx="4356">
                  <c:v>466.40840522939226</c:v>
                </c:pt>
                <c:pt idx="4357">
                  <c:v>466.30138173117524</c:v>
                </c:pt>
                <c:pt idx="4358">
                  <c:v>466.1944073375688</c:v>
                </c:pt>
                <c:pt idx="4359">
                  <c:v>466.08748201478488</c:v>
                </c:pt>
                <c:pt idx="4360">
                  <c:v>465.98060572906724</c:v>
                </c:pt>
                <c:pt idx="4361">
                  <c:v>465.87377844669015</c:v>
                </c:pt>
                <c:pt idx="4362">
                  <c:v>465.76700013395873</c:v>
                </c:pt>
                <c:pt idx="4363">
                  <c:v>465.6602707572095</c:v>
                </c:pt>
                <c:pt idx="4364">
                  <c:v>465.55359028280924</c:v>
                </c:pt>
                <c:pt idx="4365">
                  <c:v>465.44695867715581</c:v>
                </c:pt>
                <c:pt idx="4366">
                  <c:v>465.34037590667788</c:v>
                </c:pt>
                <c:pt idx="4367">
                  <c:v>465.23384193783477</c:v>
                </c:pt>
                <c:pt idx="4368">
                  <c:v>465.12735673711654</c:v>
                </c:pt>
                <c:pt idx="4369">
                  <c:v>465.02092027104402</c:v>
                </c:pt>
                <c:pt idx="4370">
                  <c:v>464.91453250616848</c:v>
                </c:pt>
                <c:pt idx="4371">
                  <c:v>464.80819340907186</c:v>
                </c:pt>
                <c:pt idx="4372">
                  <c:v>464.70190294636683</c:v>
                </c:pt>
                <c:pt idx="4373">
                  <c:v>464.59566108469647</c:v>
                </c:pt>
                <c:pt idx="4374">
                  <c:v>464.48946779073418</c:v>
                </c:pt>
                <c:pt idx="4375">
                  <c:v>464.38332303118426</c:v>
                </c:pt>
                <c:pt idx="4376">
                  <c:v>464.27722677278098</c:v>
                </c:pt>
                <c:pt idx="4377">
                  <c:v>464.17117898228929</c:v>
                </c:pt>
                <c:pt idx="4378">
                  <c:v>464.06517962650429</c:v>
                </c:pt>
                <c:pt idx="4379">
                  <c:v>463.9592286722517</c:v>
                </c:pt>
                <c:pt idx="4380">
                  <c:v>463.85332608638709</c:v>
                </c:pt>
                <c:pt idx="4381">
                  <c:v>463.74747183579694</c:v>
                </c:pt>
                <c:pt idx="4382">
                  <c:v>463.64166588739727</c:v>
                </c:pt>
                <c:pt idx="4383">
                  <c:v>463.53590820813469</c:v>
                </c:pt>
                <c:pt idx="4384">
                  <c:v>463.43019876498568</c:v>
                </c:pt>
                <c:pt idx="4385">
                  <c:v>463.32453752495707</c:v>
                </c:pt>
                <c:pt idx="4386">
                  <c:v>463.21892445508604</c:v>
                </c:pt>
                <c:pt idx="4387">
                  <c:v>463.113359522439</c:v>
                </c:pt>
                <c:pt idx="4388">
                  <c:v>463.00784269411309</c:v>
                </c:pt>
                <c:pt idx="4389">
                  <c:v>462.90237393723515</c:v>
                </c:pt>
                <c:pt idx="4390">
                  <c:v>462.79695321896196</c:v>
                </c:pt>
                <c:pt idx="4391">
                  <c:v>462.69158050648048</c:v>
                </c:pt>
                <c:pt idx="4392">
                  <c:v>462.58625576700712</c:v>
                </c:pt>
                <c:pt idx="4393">
                  <c:v>462.48097896778842</c:v>
                </c:pt>
                <c:pt idx="4394">
                  <c:v>462.37575007610064</c:v>
                </c:pt>
                <c:pt idx="4395">
                  <c:v>462.27056905924985</c:v>
                </c:pt>
                <c:pt idx="4396">
                  <c:v>462.16543588457182</c:v>
                </c:pt>
                <c:pt idx="4397">
                  <c:v>462.06035051943206</c:v>
                </c:pt>
                <c:pt idx="4398">
                  <c:v>461.95531293122582</c:v>
                </c:pt>
                <c:pt idx="4399">
                  <c:v>461.85032308737777</c:v>
                </c:pt>
                <c:pt idx="4400">
                  <c:v>461.74538095534251</c:v>
                </c:pt>
                <c:pt idx="4401">
                  <c:v>461.64048650260389</c:v>
                </c:pt>
                <c:pt idx="4402">
                  <c:v>461.5356396966755</c:v>
                </c:pt>
                <c:pt idx="4403">
                  <c:v>461.43084050510043</c:v>
                </c:pt>
                <c:pt idx="4404">
                  <c:v>461.32608889545116</c:v>
                </c:pt>
                <c:pt idx="4405">
                  <c:v>461.22138483532962</c:v>
                </c:pt>
                <c:pt idx="4406">
                  <c:v>461.11672829236721</c:v>
                </c:pt>
                <c:pt idx="4407">
                  <c:v>461.01211923422466</c:v>
                </c:pt>
                <c:pt idx="4408">
                  <c:v>460.90755762859203</c:v>
                </c:pt>
                <c:pt idx="4409">
                  <c:v>460.8030434431887</c:v>
                </c:pt>
                <c:pt idx="4410">
                  <c:v>460.69857664576341</c:v>
                </c:pt>
                <c:pt idx="4411">
                  <c:v>460.59415720409385</c:v>
                </c:pt>
                <c:pt idx="4412">
                  <c:v>460.48978508598736</c:v>
                </c:pt>
                <c:pt idx="4413">
                  <c:v>460.38546025928008</c:v>
                </c:pt>
                <c:pt idx="4414">
                  <c:v>460.28118269183739</c:v>
                </c:pt>
                <c:pt idx="4415">
                  <c:v>460.17695235155395</c:v>
                </c:pt>
                <c:pt idx="4416">
                  <c:v>460.07276920635326</c:v>
                </c:pt>
                <c:pt idx="4417">
                  <c:v>459.9686332241879</c:v>
                </c:pt>
                <c:pt idx="4418">
                  <c:v>459.86454437303951</c:v>
                </c:pt>
                <c:pt idx="4419">
                  <c:v>459.76050262091894</c:v>
                </c:pt>
                <c:pt idx="4420">
                  <c:v>459.65650793586576</c:v>
                </c:pt>
                <c:pt idx="4421">
                  <c:v>459.55256028594806</c:v>
                </c:pt>
                <c:pt idx="4422">
                  <c:v>459.44865963926344</c:v>
                </c:pt>
                <c:pt idx="4423">
                  <c:v>459.34480596393814</c:v>
                </c:pt>
                <c:pt idx="4424">
                  <c:v>459.24099922812701</c:v>
                </c:pt>
                <c:pt idx="4425">
                  <c:v>459.1372394000141</c:v>
                </c:pt>
                <c:pt idx="4426">
                  <c:v>459.03352644781171</c:v>
                </c:pt>
                <c:pt idx="4427">
                  <c:v>458.92986033976109</c:v>
                </c:pt>
                <c:pt idx="4428">
                  <c:v>458.82624104413236</c:v>
                </c:pt>
                <c:pt idx="4429">
                  <c:v>458.72266852922399</c:v>
                </c:pt>
                <c:pt idx="4430">
                  <c:v>458.61914276336319</c:v>
                </c:pt>
                <c:pt idx="4431">
                  <c:v>458.51566371490577</c:v>
                </c:pt>
                <c:pt idx="4432">
                  <c:v>458.41223135223606</c:v>
                </c:pt>
                <c:pt idx="4433">
                  <c:v>458.30884564376686</c:v>
                </c:pt>
                <c:pt idx="4434">
                  <c:v>458.20550655793966</c:v>
                </c:pt>
                <c:pt idx="4435">
                  <c:v>458.10221406322415</c:v>
                </c:pt>
                <c:pt idx="4436">
                  <c:v>457.99896812811858</c:v>
                </c:pt>
                <c:pt idx="4437">
                  <c:v>457.89576872114969</c:v>
                </c:pt>
                <c:pt idx="4438">
                  <c:v>457.79261581087235</c:v>
                </c:pt>
                <c:pt idx="4439">
                  <c:v>457.68950936586987</c:v>
                </c:pt>
                <c:pt idx="4440">
                  <c:v>457.58644935475394</c:v>
                </c:pt>
                <c:pt idx="4441">
                  <c:v>457.48343574616445</c:v>
                </c:pt>
                <c:pt idx="4442">
                  <c:v>457.38046850876935</c:v>
                </c:pt>
                <c:pt idx="4443">
                  <c:v>457.27754761126516</c:v>
                </c:pt>
                <c:pt idx="4444">
                  <c:v>457.17467302237623</c:v>
                </c:pt>
                <c:pt idx="4445">
                  <c:v>457.0718447108552</c:v>
                </c:pt>
                <c:pt idx="4446">
                  <c:v>456.96906264548284</c:v>
                </c:pt>
                <c:pt idx="4447">
                  <c:v>456.86632679506795</c:v>
                </c:pt>
                <c:pt idx="4448">
                  <c:v>456.76363712844733</c:v>
                </c:pt>
                <c:pt idx="4449">
                  <c:v>456.6609936144859</c:v>
                </c:pt>
                <c:pt idx="4450">
                  <c:v>456.55839622207645</c:v>
                </c:pt>
                <c:pt idx="4451">
                  <c:v>456.45584492013973</c:v>
                </c:pt>
                <c:pt idx="4452">
                  <c:v>456.35333967762449</c:v>
                </c:pt>
                <c:pt idx="4453">
                  <c:v>456.25088046350737</c:v>
                </c:pt>
                <c:pt idx="4454">
                  <c:v>456.14846724679285</c:v>
                </c:pt>
                <c:pt idx="4455">
                  <c:v>456.04609999651308</c:v>
                </c:pt>
                <c:pt idx="4456">
                  <c:v>455.94377868172813</c:v>
                </c:pt>
                <c:pt idx="4457">
                  <c:v>455.84150327152582</c:v>
                </c:pt>
                <c:pt idx="4458">
                  <c:v>455.7392737350217</c:v>
                </c:pt>
                <c:pt idx="4459">
                  <c:v>455.63709004135927</c:v>
                </c:pt>
                <c:pt idx="4460">
                  <c:v>455.53495215970906</c:v>
                </c:pt>
                <c:pt idx="4461">
                  <c:v>455.4328600592699</c:v>
                </c:pt>
                <c:pt idx="4462">
                  <c:v>455.33081370926783</c:v>
                </c:pt>
                <c:pt idx="4463">
                  <c:v>455.22881307895653</c:v>
                </c:pt>
                <c:pt idx="4464">
                  <c:v>455.12685813761755</c:v>
                </c:pt>
                <c:pt idx="4465">
                  <c:v>455.0249488545594</c:v>
                </c:pt>
                <c:pt idx="4466">
                  <c:v>454.92308519911853</c:v>
                </c:pt>
                <c:pt idx="4467">
                  <c:v>454.82126714065851</c:v>
                </c:pt>
                <c:pt idx="4468">
                  <c:v>454.71949464857067</c:v>
                </c:pt>
                <c:pt idx="4469">
                  <c:v>454.61776769227345</c:v>
                </c:pt>
                <c:pt idx="4470">
                  <c:v>454.51608624121275</c:v>
                </c:pt>
                <c:pt idx="4471">
                  <c:v>454.4144502648619</c:v>
                </c:pt>
                <c:pt idx="4472">
                  <c:v>454.31285973272128</c:v>
                </c:pt>
                <c:pt idx="4473">
                  <c:v>454.21131461431878</c:v>
                </c:pt>
                <c:pt idx="4474">
                  <c:v>454.10981487920947</c:v>
                </c:pt>
                <c:pt idx="4475">
                  <c:v>454.00836049697551</c:v>
                </c:pt>
                <c:pt idx="4476">
                  <c:v>453.90695143722633</c:v>
                </c:pt>
                <c:pt idx="4477">
                  <c:v>453.80558766959854</c:v>
                </c:pt>
                <c:pt idx="4478">
                  <c:v>453.70426916375584</c:v>
                </c:pt>
                <c:pt idx="4479">
                  <c:v>453.60299588938886</c:v>
                </c:pt>
                <c:pt idx="4480">
                  <c:v>453.50176781621565</c:v>
                </c:pt>
                <c:pt idx="4481">
                  <c:v>453.40058491398088</c:v>
                </c:pt>
                <c:pt idx="4482">
                  <c:v>453.29944715245642</c:v>
                </c:pt>
                <c:pt idx="4483">
                  <c:v>453.1983545014412</c:v>
                </c:pt>
                <c:pt idx="4484">
                  <c:v>453.09730693076085</c:v>
                </c:pt>
                <c:pt idx="4485">
                  <c:v>452.99630441026801</c:v>
                </c:pt>
                <c:pt idx="4486">
                  <c:v>452.89534690984226</c:v>
                </c:pt>
                <c:pt idx="4487">
                  <c:v>452.7944343993899</c:v>
                </c:pt>
                <c:pt idx="4488">
                  <c:v>452.69356684884434</c:v>
                </c:pt>
                <c:pt idx="4489">
                  <c:v>452.59274422816532</c:v>
                </c:pt>
                <c:pt idx="4490">
                  <c:v>452.49196650733967</c:v>
                </c:pt>
                <c:pt idx="4491">
                  <c:v>452.39123365638068</c:v>
                </c:pt>
                <c:pt idx="4492">
                  <c:v>452.29054564532868</c:v>
                </c:pt>
                <c:pt idx="4493">
                  <c:v>452.18990244425061</c:v>
                </c:pt>
                <c:pt idx="4494">
                  <c:v>452.08930402323966</c:v>
                </c:pt>
                <c:pt idx="4495">
                  <c:v>451.98875035241599</c:v>
                </c:pt>
                <c:pt idx="4496">
                  <c:v>451.88824140192622</c:v>
                </c:pt>
                <c:pt idx="4497">
                  <c:v>451.78777714194354</c:v>
                </c:pt>
                <c:pt idx="4498">
                  <c:v>451.68735754266777</c:v>
                </c:pt>
                <c:pt idx="4499">
                  <c:v>451.58698257432496</c:v>
                </c:pt>
                <c:pt idx="4500">
                  <c:v>451.48665220716777</c:v>
                </c:pt>
                <c:pt idx="4501">
                  <c:v>451.38636641147542</c:v>
                </c:pt>
                <c:pt idx="4502">
                  <c:v>451.28612515755316</c:v>
                </c:pt>
                <c:pt idx="4503">
                  <c:v>451.18592841573314</c:v>
                </c:pt>
                <c:pt idx="4504">
                  <c:v>451.08577615637341</c:v>
                </c:pt>
                <c:pt idx="4505">
                  <c:v>450.98566834985849</c:v>
                </c:pt>
                <c:pt idx="4506">
                  <c:v>450.88560496659915</c:v>
                </c:pt>
                <c:pt idx="4507">
                  <c:v>450.78558597703244</c:v>
                </c:pt>
                <c:pt idx="4508">
                  <c:v>450.68561135162173</c:v>
                </c:pt>
                <c:pt idx="4509">
                  <c:v>450.58568106085642</c:v>
                </c:pt>
                <c:pt idx="4510">
                  <c:v>450.4857950752521</c:v>
                </c:pt>
                <c:pt idx="4511">
                  <c:v>450.3859533653507</c:v>
                </c:pt>
                <c:pt idx="4512">
                  <c:v>450.28615590172001</c:v>
                </c:pt>
                <c:pt idx="4513">
                  <c:v>450.18640265495395</c:v>
                </c:pt>
                <c:pt idx="4514">
                  <c:v>450.08669359567273</c:v>
                </c:pt>
                <c:pt idx="4515">
                  <c:v>449.98702869452222</c:v>
                </c:pt>
                <c:pt idx="4516">
                  <c:v>449.88740792217448</c:v>
                </c:pt>
                <c:pt idx="4517">
                  <c:v>449.78783124932767</c:v>
                </c:pt>
                <c:pt idx="4518">
                  <c:v>449.68829864670556</c:v>
                </c:pt>
                <c:pt idx="4519">
                  <c:v>449.58881008505801</c:v>
                </c:pt>
                <c:pt idx="4520">
                  <c:v>449.48936553516086</c:v>
                </c:pt>
                <c:pt idx="4521">
                  <c:v>449.38996496781567</c:v>
                </c:pt>
                <c:pt idx="4522">
                  <c:v>449.29060835384968</c:v>
                </c:pt>
                <c:pt idx="4523">
                  <c:v>449.19129566411635</c:v>
                </c:pt>
                <c:pt idx="4524">
                  <c:v>449.09202686949442</c:v>
                </c:pt>
                <c:pt idx="4525">
                  <c:v>448.99280194088863</c:v>
                </c:pt>
                <c:pt idx="4526">
                  <c:v>448.89362084922959</c:v>
                </c:pt>
                <c:pt idx="4527">
                  <c:v>448.79448356547312</c:v>
                </c:pt>
                <c:pt idx="4528">
                  <c:v>448.69539006060108</c:v>
                </c:pt>
                <c:pt idx="4529">
                  <c:v>448.5963403056208</c:v>
                </c:pt>
                <c:pt idx="4530">
                  <c:v>448.49733427156531</c:v>
                </c:pt>
                <c:pt idx="4531">
                  <c:v>448.3983719294929</c:v>
                </c:pt>
                <c:pt idx="4532">
                  <c:v>448.29945325048806</c:v>
                </c:pt>
                <c:pt idx="4533">
                  <c:v>448.20057820566001</c:v>
                </c:pt>
                <c:pt idx="4534">
                  <c:v>448.10174676614383</c:v>
                </c:pt>
                <c:pt idx="4535">
                  <c:v>448.00295890310014</c:v>
                </c:pt>
                <c:pt idx="4536">
                  <c:v>447.90421458771476</c:v>
                </c:pt>
                <c:pt idx="4537">
                  <c:v>447.80551379119925</c:v>
                </c:pt>
                <c:pt idx="4538">
                  <c:v>447.70685648479008</c:v>
                </c:pt>
                <c:pt idx="4539">
                  <c:v>447.60824263974939</c:v>
                </c:pt>
                <c:pt idx="4540">
                  <c:v>447.50967222736449</c:v>
                </c:pt>
                <c:pt idx="4541">
                  <c:v>447.41114521894809</c:v>
                </c:pt>
                <c:pt idx="4542">
                  <c:v>447.31266158583804</c:v>
                </c:pt>
                <c:pt idx="4543">
                  <c:v>447.21422129939748</c:v>
                </c:pt>
                <c:pt idx="4544">
                  <c:v>447.11582433101478</c:v>
                </c:pt>
                <c:pt idx="4545">
                  <c:v>447.01747065210344</c:v>
                </c:pt>
                <c:pt idx="4546">
                  <c:v>446.91916023410209</c:v>
                </c:pt>
                <c:pt idx="4547">
                  <c:v>446.82089304847455</c:v>
                </c:pt>
                <c:pt idx="4548">
                  <c:v>446.72266906670967</c:v>
                </c:pt>
                <c:pt idx="4549">
                  <c:v>446.62448826032141</c:v>
                </c:pt>
                <c:pt idx="4550">
                  <c:v>446.52635060084867</c:v>
                </c:pt>
                <c:pt idx="4551">
                  <c:v>446.42825605985553</c:v>
                </c:pt>
                <c:pt idx="4552">
                  <c:v>446.3302046089309</c:v>
                </c:pt>
                <c:pt idx="4553">
                  <c:v>446.23219621968866</c:v>
                </c:pt>
                <c:pt idx="4554">
                  <c:v>446.13423086376781</c:v>
                </c:pt>
                <c:pt idx="4555">
                  <c:v>446.03630851283197</c:v>
                </c:pt>
                <c:pt idx="4556">
                  <c:v>445.93842913856975</c:v>
                </c:pt>
                <c:pt idx="4557">
                  <c:v>445.84059271269467</c:v>
                </c:pt>
                <c:pt idx="4558">
                  <c:v>445.74279920694505</c:v>
                </c:pt>
                <c:pt idx="4559">
                  <c:v>445.64504859308374</c:v>
                </c:pt>
                <c:pt idx="4560">
                  <c:v>445.54734084289902</c:v>
                </c:pt>
                <c:pt idx="4561">
                  <c:v>445.44967592820308</c:v>
                </c:pt>
                <c:pt idx="4562">
                  <c:v>445.35205382083325</c:v>
                </c:pt>
                <c:pt idx="4563">
                  <c:v>445.2544744926517</c:v>
                </c:pt>
                <c:pt idx="4564">
                  <c:v>445.15693791554475</c:v>
                </c:pt>
                <c:pt idx="4565">
                  <c:v>445.05944406142407</c:v>
                </c:pt>
                <c:pt idx="4566">
                  <c:v>444.96199290222518</c:v>
                </c:pt>
                <c:pt idx="4567">
                  <c:v>444.86458440990856</c:v>
                </c:pt>
                <c:pt idx="4568">
                  <c:v>444.76721855645923</c:v>
                </c:pt>
                <c:pt idx="4569">
                  <c:v>444.66989531388674</c:v>
                </c:pt>
                <c:pt idx="4570">
                  <c:v>444.57261465422499</c:v>
                </c:pt>
                <c:pt idx="4571">
                  <c:v>444.47537654953243</c:v>
                </c:pt>
                <c:pt idx="4572">
                  <c:v>444.37818097189205</c:v>
                </c:pt>
                <c:pt idx="4573">
                  <c:v>444.28102789341108</c:v>
                </c:pt>
                <c:pt idx="4574">
                  <c:v>444.18391728622123</c:v>
                </c:pt>
                <c:pt idx="4575">
                  <c:v>444.08684912247855</c:v>
                </c:pt>
                <c:pt idx="4576">
                  <c:v>443.98982337436365</c:v>
                </c:pt>
                <c:pt idx="4577">
                  <c:v>443.89284001408083</c:v>
                </c:pt>
                <c:pt idx="4578">
                  <c:v>443.79589901385941</c:v>
                </c:pt>
                <c:pt idx="4579">
                  <c:v>443.69900034595247</c:v>
                </c:pt>
                <c:pt idx="4580">
                  <c:v>443.60214398263747</c:v>
                </c:pt>
                <c:pt idx="4581">
                  <c:v>443.5053298962161</c:v>
                </c:pt>
                <c:pt idx="4582">
                  <c:v>443.40855805901424</c:v>
                </c:pt>
                <c:pt idx="4583">
                  <c:v>443.31182844338178</c:v>
                </c:pt>
                <c:pt idx="4584">
                  <c:v>443.21514102169294</c:v>
                </c:pt>
                <c:pt idx="4585">
                  <c:v>443.11849576634592</c:v>
                </c:pt>
                <c:pt idx="4586">
                  <c:v>443.02189264976283</c:v>
                </c:pt>
                <c:pt idx="4587">
                  <c:v>442.92533164439021</c:v>
                </c:pt>
                <c:pt idx="4588">
                  <c:v>442.82881272269827</c:v>
                </c:pt>
                <c:pt idx="4589">
                  <c:v>442.73233585718128</c:v>
                </c:pt>
                <c:pt idx="4590">
                  <c:v>442.63590102035772</c:v>
                </c:pt>
                <c:pt idx="4591">
                  <c:v>442.53950818476966</c:v>
                </c:pt>
                <c:pt idx="4592">
                  <c:v>442.44315732298332</c:v>
                </c:pt>
                <c:pt idx="4593">
                  <c:v>442.34684840758865</c:v>
                </c:pt>
                <c:pt idx="4594">
                  <c:v>442.25058141119962</c:v>
                </c:pt>
                <c:pt idx="4595">
                  <c:v>442.15435630645396</c:v>
                </c:pt>
                <c:pt idx="4596">
                  <c:v>442.05817306601313</c:v>
                </c:pt>
                <c:pt idx="4597">
                  <c:v>441.96203166256248</c:v>
                </c:pt>
                <c:pt idx="4598">
                  <c:v>441.86593206881105</c:v>
                </c:pt>
                <c:pt idx="4599">
                  <c:v>441.76987425749178</c:v>
                </c:pt>
                <c:pt idx="4600">
                  <c:v>441.6738582013611</c:v>
                </c:pt>
                <c:pt idx="4601">
                  <c:v>441.57788387319914</c:v>
                </c:pt>
                <c:pt idx="4602">
                  <c:v>441.48195124580974</c:v>
                </c:pt>
                <c:pt idx="4603">
                  <c:v>441.38606029202037</c:v>
                </c:pt>
                <c:pt idx="4604">
                  <c:v>441.2902109846824</c:v>
                </c:pt>
                <c:pt idx="4605">
                  <c:v>441.19440329667003</c:v>
                </c:pt>
                <c:pt idx="4606">
                  <c:v>441.09863720088174</c:v>
                </c:pt>
                <c:pt idx="4607">
                  <c:v>441.00291267023925</c:v>
                </c:pt>
                <c:pt idx="4608">
                  <c:v>440.90722967768761</c:v>
                </c:pt>
                <c:pt idx="4609">
                  <c:v>440.81158819619571</c:v>
                </c:pt>
                <c:pt idx="4610">
                  <c:v>440.71598819875567</c:v>
                </c:pt>
                <c:pt idx="4611">
                  <c:v>440.62042965838293</c:v>
                </c:pt>
                <c:pt idx="4612">
                  <c:v>440.52491254811667</c:v>
                </c:pt>
                <c:pt idx="4613">
                  <c:v>440.42943684101914</c:v>
                </c:pt>
                <c:pt idx="4614">
                  <c:v>440.33400251017599</c:v>
                </c:pt>
                <c:pt idx="4615">
                  <c:v>440.23860952869632</c:v>
                </c:pt>
                <c:pt idx="4616">
                  <c:v>440.14325786971244</c:v>
                </c:pt>
                <c:pt idx="4617">
                  <c:v>440.04794750637984</c:v>
                </c:pt>
                <c:pt idx="4618">
                  <c:v>439.95267841187751</c:v>
                </c:pt>
                <c:pt idx="4619">
                  <c:v>439.85745055940743</c:v>
                </c:pt>
                <c:pt idx="4620">
                  <c:v>439.76226392219479</c:v>
                </c:pt>
                <c:pt idx="4621">
                  <c:v>439.66711847348813</c:v>
                </c:pt>
                <c:pt idx="4622">
                  <c:v>439.57201418655904</c:v>
                </c:pt>
                <c:pt idx="4623">
                  <c:v>439.47695103470204</c:v>
                </c:pt>
                <c:pt idx="4624">
                  <c:v>439.3819289912351</c:v>
                </c:pt>
                <c:pt idx="4625">
                  <c:v>439.286948029499</c:v>
                </c:pt>
                <c:pt idx="4626">
                  <c:v>439.1920081228576</c:v>
                </c:pt>
                <c:pt idx="4627">
                  <c:v>439.097109244698</c:v>
                </c:pt>
                <c:pt idx="4628">
                  <c:v>439.00225136843</c:v>
                </c:pt>
                <c:pt idx="4629">
                  <c:v>438.90743446748644</c:v>
                </c:pt>
                <c:pt idx="4630">
                  <c:v>438.81265851532333</c:v>
                </c:pt>
                <c:pt idx="4631">
                  <c:v>438.71792348541919</c:v>
                </c:pt>
                <c:pt idx="4632">
                  <c:v>438.62322935127605</c:v>
                </c:pt>
                <c:pt idx="4633">
                  <c:v>438.52857608641824</c:v>
                </c:pt>
                <c:pt idx="4634">
                  <c:v>438.43396366439316</c:v>
                </c:pt>
                <c:pt idx="4635">
                  <c:v>438.33939205877101</c:v>
                </c:pt>
                <c:pt idx="4636">
                  <c:v>438.24486124314478</c:v>
                </c:pt>
                <c:pt idx="4637">
                  <c:v>438.1503711911302</c:v>
                </c:pt>
                <c:pt idx="4638">
                  <c:v>438.05592187636609</c:v>
                </c:pt>
                <c:pt idx="4639">
                  <c:v>437.9615132725134</c:v>
                </c:pt>
                <c:pt idx="4640">
                  <c:v>437.86714535325626</c:v>
                </c:pt>
                <c:pt idx="4641">
                  <c:v>437.77281809230124</c:v>
                </c:pt>
                <c:pt idx="4642">
                  <c:v>437.67853146337762</c:v>
                </c:pt>
                <c:pt idx="4643">
                  <c:v>437.58428544023735</c:v>
                </c:pt>
                <c:pt idx="4644">
                  <c:v>437.49007999665497</c:v>
                </c:pt>
                <c:pt idx="4645">
                  <c:v>437.39591510642754</c:v>
                </c:pt>
                <c:pt idx="4646">
                  <c:v>437.30179074337474</c:v>
                </c:pt>
                <c:pt idx="4647">
                  <c:v>437.20770688133871</c:v>
                </c:pt>
                <c:pt idx="4648">
                  <c:v>437.11366349418415</c:v>
                </c:pt>
                <c:pt idx="4649">
                  <c:v>437.01966055579834</c:v>
                </c:pt>
                <c:pt idx="4650">
                  <c:v>436.92569804009082</c:v>
                </c:pt>
                <c:pt idx="4651">
                  <c:v>436.83177592099361</c:v>
                </c:pt>
                <c:pt idx="4652">
                  <c:v>436.73789417246127</c:v>
                </c:pt>
                <c:pt idx="4653">
                  <c:v>436.64405276847066</c:v>
                </c:pt>
                <c:pt idx="4654">
                  <c:v>436.55025168302086</c:v>
                </c:pt>
                <c:pt idx="4655">
                  <c:v>436.45649089013364</c:v>
                </c:pt>
                <c:pt idx="4656">
                  <c:v>436.36277036385275</c:v>
                </c:pt>
                <c:pt idx="4657">
                  <c:v>436.26909007824435</c:v>
                </c:pt>
                <c:pt idx="4658">
                  <c:v>436.17545000739693</c:v>
                </c:pt>
                <c:pt idx="4659">
                  <c:v>436.08185012542111</c:v>
                </c:pt>
                <c:pt idx="4660">
                  <c:v>435.98829040644972</c:v>
                </c:pt>
                <c:pt idx="4661">
                  <c:v>435.89477082463799</c:v>
                </c:pt>
                <c:pt idx="4662">
                  <c:v>435.80129135416308</c:v>
                </c:pt>
                <c:pt idx="4663">
                  <c:v>435.70785196922429</c:v>
                </c:pt>
                <c:pt idx="4664">
                  <c:v>435.61445264404335</c:v>
                </c:pt>
                <c:pt idx="4665">
                  <c:v>435.52109335286377</c:v>
                </c:pt>
                <c:pt idx="4666">
                  <c:v>435.42777406995111</c:v>
                </c:pt>
                <c:pt idx="4667">
                  <c:v>435.33449476959345</c:v>
                </c:pt>
                <c:pt idx="4668">
                  <c:v>435.24125542610028</c:v>
                </c:pt>
                <c:pt idx="4669">
                  <c:v>435.14805601380345</c:v>
                </c:pt>
                <c:pt idx="4670">
                  <c:v>435.05489650705681</c:v>
                </c:pt>
                <c:pt idx="4671">
                  <c:v>434.96177688023585</c:v>
                </c:pt>
                <c:pt idx="4672">
                  <c:v>434.86869710773851</c:v>
                </c:pt>
                <c:pt idx="4673">
                  <c:v>434.77565716398419</c:v>
                </c:pt>
                <c:pt idx="4674">
                  <c:v>434.68265702341438</c:v>
                </c:pt>
                <c:pt idx="4675">
                  <c:v>434.58969666049234</c:v>
                </c:pt>
                <c:pt idx="4676">
                  <c:v>434.49677604970316</c:v>
                </c:pt>
                <c:pt idx="4677">
                  <c:v>434.40389516555416</c:v>
                </c:pt>
                <c:pt idx="4678">
                  <c:v>434.3110539825737</c:v>
                </c:pt>
                <c:pt idx="4679">
                  <c:v>434.21825247531245</c:v>
                </c:pt>
                <c:pt idx="4680">
                  <c:v>434.12549061834272</c:v>
                </c:pt>
                <c:pt idx="4681">
                  <c:v>434.03276838625851</c:v>
                </c:pt>
                <c:pt idx="4682">
                  <c:v>433.94008575367548</c:v>
                </c:pt>
                <c:pt idx="4683">
                  <c:v>433.84744269523105</c:v>
                </c:pt>
                <c:pt idx="4684">
                  <c:v>433.75483918558427</c:v>
                </c:pt>
                <c:pt idx="4685">
                  <c:v>433.66227519941577</c:v>
                </c:pt>
                <c:pt idx="4686">
                  <c:v>433.56975071142784</c:v>
                </c:pt>
                <c:pt idx="4687">
                  <c:v>433.47726569634438</c:v>
                </c:pt>
                <c:pt idx="4688">
                  <c:v>433.38482012891069</c:v>
                </c:pt>
                <c:pt idx="4689">
                  <c:v>433.29241398389388</c:v>
                </c:pt>
                <c:pt idx="4690">
                  <c:v>433.20004723608236</c:v>
                </c:pt>
                <c:pt idx="4691">
                  <c:v>433.10771986028607</c:v>
                </c:pt>
                <c:pt idx="4692">
                  <c:v>433.01543183133651</c:v>
                </c:pt>
                <c:pt idx="4693">
                  <c:v>432.92318312408656</c:v>
                </c:pt>
                <c:pt idx="4694">
                  <c:v>432.83097371341046</c:v>
                </c:pt>
                <c:pt idx="4695">
                  <c:v>432.73880357420404</c:v>
                </c:pt>
                <c:pt idx="4696">
                  <c:v>432.64667268138436</c:v>
                </c:pt>
                <c:pt idx="4697">
                  <c:v>432.55458100988977</c:v>
                </c:pt>
                <c:pt idx="4698">
                  <c:v>432.46252853468019</c:v>
                </c:pt>
                <c:pt idx="4699">
                  <c:v>432.37051523073666</c:v>
                </c:pt>
                <c:pt idx="4700">
                  <c:v>432.27854107306149</c:v>
                </c:pt>
                <c:pt idx="4701">
                  <c:v>432.18660603667848</c:v>
                </c:pt>
                <c:pt idx="4702">
                  <c:v>432.09471009663241</c:v>
                </c:pt>
                <c:pt idx="4703">
                  <c:v>432.00285322798942</c:v>
                </c:pt>
                <c:pt idx="4704">
                  <c:v>431.91103540583674</c:v>
                </c:pt>
                <c:pt idx="4705">
                  <c:v>431.81925660528299</c:v>
                </c:pt>
                <c:pt idx="4706">
                  <c:v>431.72751680145785</c:v>
                </c:pt>
                <c:pt idx="4707">
                  <c:v>431.63581596951195</c:v>
                </c:pt>
                <c:pt idx="4708">
                  <c:v>431.54415408461716</c:v>
                </c:pt>
                <c:pt idx="4709">
                  <c:v>431.4525311219665</c:v>
                </c:pt>
                <c:pt idx="4710">
                  <c:v>431.36094705677391</c:v>
                </c:pt>
                <c:pt idx="4711">
                  <c:v>431.2694018642747</c:v>
                </c:pt>
                <c:pt idx="4712">
                  <c:v>431.17789551972464</c:v>
                </c:pt>
                <c:pt idx="4713">
                  <c:v>431.08642799840101</c:v>
                </c:pt>
                <c:pt idx="4714">
                  <c:v>430.99499927560174</c:v>
                </c:pt>
                <c:pt idx="4715">
                  <c:v>430.90360932664589</c:v>
                </c:pt>
                <c:pt idx="4716">
                  <c:v>430.81225812687347</c:v>
                </c:pt>
                <c:pt idx="4717">
                  <c:v>430.72094565164525</c:v>
                </c:pt>
                <c:pt idx="4718">
                  <c:v>430.62967187634291</c:v>
                </c:pt>
                <c:pt idx="4719">
                  <c:v>430.53843677636911</c:v>
                </c:pt>
                <c:pt idx="4720">
                  <c:v>430.44724032714726</c:v>
                </c:pt>
                <c:pt idx="4721">
                  <c:v>430.35608250412162</c:v>
                </c:pt>
                <c:pt idx="4722">
                  <c:v>430.26496328275721</c:v>
                </c:pt>
                <c:pt idx="4723">
                  <c:v>430.17388263853985</c:v>
                </c:pt>
                <c:pt idx="4724">
                  <c:v>430.08284054697617</c:v>
                </c:pt>
                <c:pt idx="4725">
                  <c:v>429.99183698359337</c:v>
                </c:pt>
                <c:pt idx="4726">
                  <c:v>429.90087192393958</c:v>
                </c:pt>
                <c:pt idx="4727">
                  <c:v>429.80994534358342</c:v>
                </c:pt>
                <c:pt idx="4728">
                  <c:v>429.71905721811424</c:v>
                </c:pt>
                <c:pt idx="4729">
                  <c:v>429.62820752314212</c:v>
                </c:pt>
                <c:pt idx="4730">
                  <c:v>429.53739623429772</c:v>
                </c:pt>
                <c:pt idx="4731">
                  <c:v>429.44662332723209</c:v>
                </c:pt>
                <c:pt idx="4732">
                  <c:v>429.35588877761722</c:v>
                </c:pt>
                <c:pt idx="4733">
                  <c:v>429.2651925611454</c:v>
                </c:pt>
                <c:pt idx="4734">
                  <c:v>429.17453465352952</c:v>
                </c:pt>
                <c:pt idx="4735">
                  <c:v>429.08391503050302</c:v>
                </c:pt>
                <c:pt idx="4736">
                  <c:v>428.9933336678198</c:v>
                </c:pt>
                <c:pt idx="4737">
                  <c:v>428.90279054125415</c:v>
                </c:pt>
                <c:pt idx="4738">
                  <c:v>428.81228562660095</c:v>
                </c:pt>
                <c:pt idx="4739">
                  <c:v>428.72181889967561</c:v>
                </c:pt>
                <c:pt idx="4740">
                  <c:v>428.63139033631347</c:v>
                </c:pt>
                <c:pt idx="4741">
                  <c:v>428.54099991237081</c:v>
                </c:pt>
                <c:pt idx="4742">
                  <c:v>428.45064760372389</c:v>
                </c:pt>
                <c:pt idx="4743">
                  <c:v>428.36033338626936</c:v>
                </c:pt>
                <c:pt idx="4744">
                  <c:v>428.27005723592453</c:v>
                </c:pt>
                <c:pt idx="4745">
                  <c:v>428.17981912862672</c:v>
                </c:pt>
                <c:pt idx="4746">
                  <c:v>428.08961904033328</c:v>
                </c:pt>
                <c:pt idx="4747">
                  <c:v>427.9994569470224</c:v>
                </c:pt>
                <c:pt idx="4748">
                  <c:v>427.909332824692</c:v>
                </c:pt>
                <c:pt idx="4749">
                  <c:v>427.81924664936042</c:v>
                </c:pt>
                <c:pt idx="4750">
                  <c:v>427.72919839706634</c:v>
                </c:pt>
                <c:pt idx="4751">
                  <c:v>427.63918804386833</c:v>
                </c:pt>
                <c:pt idx="4752">
                  <c:v>427.5492155658452</c:v>
                </c:pt>
                <c:pt idx="4753">
                  <c:v>427.45928093909595</c:v>
                </c:pt>
                <c:pt idx="4754">
                  <c:v>427.36938413973974</c:v>
                </c:pt>
                <c:pt idx="4755">
                  <c:v>427.27952514391552</c:v>
                </c:pt>
                <c:pt idx="4756">
                  <c:v>427.18970392778272</c:v>
                </c:pt>
                <c:pt idx="4757">
                  <c:v>427.09992046752046</c:v>
                </c:pt>
                <c:pt idx="4758">
                  <c:v>427.01017473932802</c:v>
                </c:pt>
                <c:pt idx="4759">
                  <c:v>426.92046671942484</c:v>
                </c:pt>
                <c:pt idx="4760">
                  <c:v>426.83079638405007</c:v>
                </c:pt>
                <c:pt idx="4761">
                  <c:v>426.74116370946285</c:v>
                </c:pt>
                <c:pt idx="4762">
                  <c:v>426.65156867194253</c:v>
                </c:pt>
                <c:pt idx="4763">
                  <c:v>426.56201124778806</c:v>
                </c:pt>
                <c:pt idx="4764">
                  <c:v>426.47249141331844</c:v>
                </c:pt>
                <c:pt idx="4765">
                  <c:v>426.38300914487246</c:v>
                </c:pt>
                <c:pt idx="4766">
                  <c:v>426.29356441880896</c:v>
                </c:pt>
                <c:pt idx="4767">
                  <c:v>426.20415721150636</c:v>
                </c:pt>
                <c:pt idx="4768">
                  <c:v>426.11478749936299</c:v>
                </c:pt>
                <c:pt idx="4769">
                  <c:v>426.02545525879714</c:v>
                </c:pt>
                <c:pt idx="4770">
                  <c:v>425.93616046624658</c:v>
                </c:pt>
                <c:pt idx="4771">
                  <c:v>425.84690309816892</c:v>
                </c:pt>
                <c:pt idx="4772">
                  <c:v>425.75768313104174</c:v>
                </c:pt>
                <c:pt idx="4773">
                  <c:v>425.66850054136205</c:v>
                </c:pt>
                <c:pt idx="4774">
                  <c:v>425.57935530564652</c:v>
                </c:pt>
                <c:pt idx="4775">
                  <c:v>425.49024740043183</c:v>
                </c:pt>
                <c:pt idx="4776">
                  <c:v>425.40117680227388</c:v>
                </c:pt>
                <c:pt idx="4777">
                  <c:v>425.31214348774836</c:v>
                </c:pt>
                <c:pt idx="4778">
                  <c:v>425.223147433451</c:v>
                </c:pt>
                <c:pt idx="4779">
                  <c:v>425.13418861599632</c:v>
                </c:pt>
                <c:pt idx="4780">
                  <c:v>425.04526701201888</c:v>
                </c:pt>
                <c:pt idx="4781">
                  <c:v>424.95638259817281</c:v>
                </c:pt>
                <c:pt idx="4782">
                  <c:v>424.86753535113161</c:v>
                </c:pt>
                <c:pt idx="4783">
                  <c:v>424.77872524758823</c:v>
                </c:pt>
                <c:pt idx="4784">
                  <c:v>424.68995226425545</c:v>
                </c:pt>
                <c:pt idx="4785">
                  <c:v>424.60121637786511</c:v>
                </c:pt>
                <c:pt idx="4786">
                  <c:v>424.51251756516865</c:v>
                </c:pt>
                <c:pt idx="4787">
                  <c:v>424.423855802937</c:v>
                </c:pt>
                <c:pt idx="4788">
                  <c:v>424.33523106796031</c:v>
                </c:pt>
                <c:pt idx="4789">
                  <c:v>424.24664333704845</c:v>
                </c:pt>
                <c:pt idx="4790">
                  <c:v>424.1580925870303</c:v>
                </c:pt>
                <c:pt idx="4791">
                  <c:v>424.06957879475425</c:v>
                </c:pt>
                <c:pt idx="4792">
                  <c:v>423.98110193708789</c:v>
                </c:pt>
                <c:pt idx="4793">
                  <c:v>423.89266199091827</c:v>
                </c:pt>
                <c:pt idx="4794">
                  <c:v>423.80425893315169</c:v>
                </c:pt>
                <c:pt idx="4795">
                  <c:v>423.71589274071357</c:v>
                </c:pt>
                <c:pt idx="4796">
                  <c:v>423.62756339054874</c:v>
                </c:pt>
                <c:pt idx="4797">
                  <c:v>423.53927085962118</c:v>
                </c:pt>
                <c:pt idx="4798">
                  <c:v>423.45101512491397</c:v>
                </c:pt>
                <c:pt idx="4799">
                  <c:v>423.36279616342966</c:v>
                </c:pt>
                <c:pt idx="4800">
                  <c:v>423.27461395218961</c:v>
                </c:pt>
                <c:pt idx="4801">
                  <c:v>423.18646846823452</c:v>
                </c:pt>
                <c:pt idx="4802">
                  <c:v>423.09835968862427</c:v>
                </c:pt>
                <c:pt idx="4803">
                  <c:v>423.0102875904376</c:v>
                </c:pt>
                <c:pt idx="4804">
                  <c:v>422.92225215077258</c:v>
                </c:pt>
                <c:pt idx="4805">
                  <c:v>422.83425334674621</c:v>
                </c:pt>
                <c:pt idx="4806">
                  <c:v>422.74629115549453</c:v>
                </c:pt>
                <c:pt idx="4807">
                  <c:v>422.65836555417269</c:v>
                </c:pt>
                <c:pt idx="4808">
                  <c:v>422.5704765199547</c:v>
                </c:pt>
                <c:pt idx="4809">
                  <c:v>422.48262403003372</c:v>
                </c:pt>
                <c:pt idx="4810">
                  <c:v>422.3948080616218</c:v>
                </c:pt>
                <c:pt idx="4811">
                  <c:v>422.30702859194963</c:v>
                </c:pt>
                <c:pt idx="4812">
                  <c:v>422.21928559826767</c:v>
                </c:pt>
                <c:pt idx="4813">
                  <c:v>422.13157905784431</c:v>
                </c:pt>
                <c:pt idx="4814">
                  <c:v>422.04390894796722</c:v>
                </c:pt>
                <c:pt idx="4815">
                  <c:v>421.95627524594317</c:v>
                </c:pt>
                <c:pt idx="4816">
                  <c:v>421.86867792909732</c:v>
                </c:pt>
                <c:pt idx="4817">
                  <c:v>421.78111697477425</c:v>
                </c:pt>
                <c:pt idx="4818">
                  <c:v>421.69359236033665</c:v>
                </c:pt>
                <c:pt idx="4819">
                  <c:v>421.60610406316647</c:v>
                </c:pt>
                <c:pt idx="4820">
                  <c:v>421.51865206066424</c:v>
                </c:pt>
                <c:pt idx="4821">
                  <c:v>421.43123633024936</c:v>
                </c:pt>
                <c:pt idx="4822">
                  <c:v>421.34385684935984</c:v>
                </c:pt>
                <c:pt idx="4823">
                  <c:v>421.25651359545236</c:v>
                </c:pt>
                <c:pt idx="4824">
                  <c:v>421.16920654600256</c:v>
                </c:pt>
                <c:pt idx="4825">
                  <c:v>421.08193567850441</c:v>
                </c:pt>
                <c:pt idx="4826">
                  <c:v>420.99470097047072</c:v>
                </c:pt>
                <c:pt idx="4827">
                  <c:v>420.90750239943293</c:v>
                </c:pt>
                <c:pt idx="4828">
                  <c:v>420.82033994294108</c:v>
                </c:pt>
                <c:pt idx="4829">
                  <c:v>420.73321357856361</c:v>
                </c:pt>
                <c:pt idx="4830">
                  <c:v>420.64612328388785</c:v>
                </c:pt>
                <c:pt idx="4831">
                  <c:v>420.55906903651953</c:v>
                </c:pt>
                <c:pt idx="4832">
                  <c:v>420.47205081408282</c:v>
                </c:pt>
                <c:pt idx="4833">
                  <c:v>420.38506859422057</c:v>
                </c:pt>
                <c:pt idx="4834">
                  <c:v>420.29812235459406</c:v>
                </c:pt>
                <c:pt idx="4835">
                  <c:v>420.21121207288297</c:v>
                </c:pt>
                <c:pt idx="4836">
                  <c:v>420.12433772678565</c:v>
                </c:pt>
                <c:pt idx="4837">
                  <c:v>420.03749929401869</c:v>
                </c:pt>
                <c:pt idx="4838">
                  <c:v>419.95069675231707</c:v>
                </c:pt>
                <c:pt idx="4839">
                  <c:v>419.86393007943434</c:v>
                </c:pt>
                <c:pt idx="4840">
                  <c:v>419.77719925314238</c:v>
                </c:pt>
                <c:pt idx="4841">
                  <c:v>419.69050425123135</c:v>
                </c:pt>
                <c:pt idx="4842">
                  <c:v>419.60384505150984</c:v>
                </c:pt>
                <c:pt idx="4843">
                  <c:v>419.51722163180477</c:v>
                </c:pt>
                <c:pt idx="4844">
                  <c:v>419.43063396996121</c:v>
                </c:pt>
                <c:pt idx="4845">
                  <c:v>419.34408204384272</c:v>
                </c:pt>
                <c:pt idx="4846">
                  <c:v>419.25756583133119</c:v>
                </c:pt>
                <c:pt idx="4847">
                  <c:v>419.17108531032636</c:v>
                </c:pt>
                <c:pt idx="4848">
                  <c:v>419.08464045874661</c:v>
                </c:pt>
                <c:pt idx="4849">
                  <c:v>418.99823125452832</c:v>
                </c:pt>
                <c:pt idx="4850">
                  <c:v>418.91185767562604</c:v>
                </c:pt>
                <c:pt idx="4851">
                  <c:v>418.82551970001282</c:v>
                </c:pt>
                <c:pt idx="4852">
                  <c:v>418.73921730567946</c:v>
                </c:pt>
                <c:pt idx="4853">
                  <c:v>418.65295047063501</c:v>
                </c:pt>
                <c:pt idx="4854">
                  <c:v>418.56671917290674</c:v>
                </c:pt>
                <c:pt idx="4855">
                  <c:v>418.48052339053999</c:v>
                </c:pt>
                <c:pt idx="4856">
                  <c:v>418.39436310159817</c:v>
                </c:pt>
                <c:pt idx="4857">
                  <c:v>418.30823828416266</c:v>
                </c:pt>
                <c:pt idx="4858">
                  <c:v>418.22214891633303</c:v>
                </c:pt>
                <c:pt idx="4859">
                  <c:v>418.13609497622684</c:v>
                </c:pt>
                <c:pt idx="4860">
                  <c:v>418.05007644197946</c:v>
                </c:pt>
                <c:pt idx="4861">
                  <c:v>417.96409329174463</c:v>
                </c:pt>
                <c:pt idx="4862">
                  <c:v>417.8781455036937</c:v>
                </c:pt>
                <c:pt idx="4863">
                  <c:v>417.79223305601607</c:v>
                </c:pt>
                <c:pt idx="4864">
                  <c:v>417.70635592691929</c:v>
                </c:pt>
                <c:pt idx="4865">
                  <c:v>417.6205140946285</c:v>
                </c:pt>
                <c:pt idx="4866">
                  <c:v>417.53470753738691</c:v>
                </c:pt>
                <c:pt idx="4867">
                  <c:v>417.4489362334557</c:v>
                </c:pt>
                <c:pt idx="4868">
                  <c:v>417.36320016111364</c:v>
                </c:pt>
                <c:pt idx="4869">
                  <c:v>417.27749929865752</c:v>
                </c:pt>
                <c:pt idx="4870">
                  <c:v>417.19183362440202</c:v>
                </c:pt>
                <c:pt idx="4871">
                  <c:v>417.10620311667947</c:v>
                </c:pt>
                <c:pt idx="4872">
                  <c:v>417.02060775383995</c:v>
                </c:pt>
                <c:pt idx="4873">
                  <c:v>416.93504751425161</c:v>
                </c:pt>
                <c:pt idx="4874">
                  <c:v>416.84952237629994</c:v>
                </c:pt>
                <c:pt idx="4875">
                  <c:v>416.76403231838844</c:v>
                </c:pt>
                <c:pt idx="4876">
                  <c:v>416.67857731893832</c:v>
                </c:pt>
                <c:pt idx="4877">
                  <c:v>416.59315735638836</c:v>
                </c:pt>
                <c:pt idx="4878">
                  <c:v>416.50777240919496</c:v>
                </c:pt>
                <c:pt idx="4879">
                  <c:v>416.42242245583242</c:v>
                </c:pt>
                <c:pt idx="4880">
                  <c:v>416.3371074747925</c:v>
                </c:pt>
                <c:pt idx="4881">
                  <c:v>416.25182744458465</c:v>
                </c:pt>
                <c:pt idx="4882">
                  <c:v>416.16658234373585</c:v>
                </c:pt>
                <c:pt idx="4883">
                  <c:v>416.0813721507908</c:v>
                </c:pt>
                <c:pt idx="4884">
                  <c:v>415.99619684431156</c:v>
                </c:pt>
                <c:pt idx="4885">
                  <c:v>415.91105640287805</c:v>
                </c:pt>
                <c:pt idx="4886">
                  <c:v>415.82595080508742</c:v>
                </c:pt>
                <c:pt idx="4887">
                  <c:v>415.74088002955443</c:v>
                </c:pt>
                <c:pt idx="4888">
                  <c:v>415.65584405491148</c:v>
                </c:pt>
                <c:pt idx="4889">
                  <c:v>415.57084285980812</c:v>
                </c:pt>
                <c:pt idx="4890">
                  <c:v>415.48587642291193</c:v>
                </c:pt>
                <c:pt idx="4891">
                  <c:v>415.40094472290724</c:v>
                </c:pt>
                <c:pt idx="4892">
                  <c:v>415.31604773849631</c:v>
                </c:pt>
                <c:pt idx="4893">
                  <c:v>415.23118544839855</c:v>
                </c:pt>
                <c:pt idx="4894">
                  <c:v>415.14635783135083</c:v>
                </c:pt>
                <c:pt idx="4895">
                  <c:v>415.06156486610752</c:v>
                </c:pt>
                <c:pt idx="4896">
                  <c:v>414.97680653144016</c:v>
                </c:pt>
                <c:pt idx="4897">
                  <c:v>414.89208280613764</c:v>
                </c:pt>
                <c:pt idx="4898">
                  <c:v>414.80739366900639</c:v>
                </c:pt>
                <c:pt idx="4899">
                  <c:v>414.72273909886985</c:v>
                </c:pt>
                <c:pt idx="4900">
                  <c:v>414.63811907456892</c:v>
                </c:pt>
                <c:pt idx="4901">
                  <c:v>414.5535335749617</c:v>
                </c:pt>
                <c:pt idx="4902">
                  <c:v>414.4689825789236</c:v>
                </c:pt>
                <c:pt idx="4903">
                  <c:v>414.38446606534711</c:v>
                </c:pt>
                <c:pt idx="4904">
                  <c:v>414.29998401314214</c:v>
                </c:pt>
                <c:pt idx="4905">
                  <c:v>414.21553640123568</c:v>
                </c:pt>
                <c:pt idx="4906">
                  <c:v>414.13112320857186</c:v>
                </c:pt>
                <c:pt idx="4907">
                  <c:v>414.04674441411214</c:v>
                </c:pt>
                <c:pt idx="4908">
                  <c:v>413.96239999683485</c:v>
                </c:pt>
                <c:pt idx="4909">
                  <c:v>413.87808993573566</c:v>
                </c:pt>
                <c:pt idx="4910">
                  <c:v>413.79381420982736</c:v>
                </c:pt>
                <c:pt idx="4911">
                  <c:v>413.70957279813973</c:v>
                </c:pt>
                <c:pt idx="4912">
                  <c:v>413.62536567971955</c:v>
                </c:pt>
                <c:pt idx="4913">
                  <c:v>413.54119283363093</c:v>
                </c:pt>
                <c:pt idx="4914">
                  <c:v>413.4570542389547</c:v>
                </c:pt>
                <c:pt idx="4915">
                  <c:v>413.3729498747889</c:v>
                </c:pt>
                <c:pt idx="4916">
                  <c:v>413.28887972024859</c:v>
                </c:pt>
                <c:pt idx="4917">
                  <c:v>413.20484375446563</c:v>
                </c:pt>
                <c:pt idx="4918">
                  <c:v>413.12084195658912</c:v>
                </c:pt>
                <c:pt idx="4919">
                  <c:v>413.03687430578503</c:v>
                </c:pt>
                <c:pt idx="4920">
                  <c:v>412.95294078123601</c:v>
                </c:pt>
                <c:pt idx="4921">
                  <c:v>412.86904136214184</c:v>
                </c:pt>
                <c:pt idx="4922">
                  <c:v>412.78517602771933</c:v>
                </c:pt>
                <c:pt idx="4923">
                  <c:v>412.70134475720187</c:v>
                </c:pt>
                <c:pt idx="4924">
                  <c:v>412.61754752984001</c:v>
                </c:pt>
                <c:pt idx="4925">
                  <c:v>412.53378432490098</c:v>
                </c:pt>
                <c:pt idx="4926">
                  <c:v>412.45005512166881</c:v>
                </c:pt>
                <c:pt idx="4927">
                  <c:v>412.36635989944443</c:v>
                </c:pt>
                <c:pt idx="4928">
                  <c:v>412.28269863754548</c:v>
                </c:pt>
                <c:pt idx="4929">
                  <c:v>412.19907131530675</c:v>
                </c:pt>
                <c:pt idx="4930">
                  <c:v>412.11547791207914</c:v>
                </c:pt>
                <c:pt idx="4931">
                  <c:v>412.03191840723076</c:v>
                </c:pt>
                <c:pt idx="4932">
                  <c:v>411.94839278014643</c:v>
                </c:pt>
                <c:pt idx="4933">
                  <c:v>411.86490101022741</c:v>
                </c:pt>
                <c:pt idx="4934">
                  <c:v>411.78144307689206</c:v>
                </c:pt>
                <c:pt idx="4935">
                  <c:v>411.69801895957505</c:v>
                </c:pt>
                <c:pt idx="4936">
                  <c:v>411.61462863772783</c:v>
                </c:pt>
                <c:pt idx="4937">
                  <c:v>411.53127209081862</c:v>
                </c:pt>
                <c:pt idx="4938">
                  <c:v>411.44794929833211</c:v>
                </c:pt>
                <c:pt idx="4939">
                  <c:v>411.36466023976971</c:v>
                </c:pt>
                <c:pt idx="4940">
                  <c:v>411.28140489464931</c:v>
                </c:pt>
                <c:pt idx="4941">
                  <c:v>411.19818324250554</c:v>
                </c:pt>
                <c:pt idx="4942">
                  <c:v>411.11499526288941</c:v>
                </c:pt>
                <c:pt idx="4943">
                  <c:v>411.03184093536856</c:v>
                </c:pt>
                <c:pt idx="4944">
                  <c:v>410.94872023952723</c:v>
                </c:pt>
                <c:pt idx="4945">
                  <c:v>410.86563315496613</c:v>
                </c:pt>
                <c:pt idx="4946">
                  <c:v>410.78257966130224</c:v>
                </c:pt>
                <c:pt idx="4947">
                  <c:v>410.6995597381694</c:v>
                </c:pt>
                <c:pt idx="4948">
                  <c:v>410.61657336521768</c:v>
                </c:pt>
                <c:pt idx="4949">
                  <c:v>410.53362052211355</c:v>
                </c:pt>
                <c:pt idx="4950">
                  <c:v>410.45070118854017</c:v>
                </c:pt>
                <c:pt idx="4951">
                  <c:v>410.36781534419674</c:v>
                </c:pt>
                <c:pt idx="4952">
                  <c:v>410.28496296879916</c:v>
                </c:pt>
                <c:pt idx="4953">
                  <c:v>410.20214404207957</c:v>
                </c:pt>
                <c:pt idx="4954">
                  <c:v>410.11935854378657</c:v>
                </c:pt>
                <c:pt idx="4955">
                  <c:v>410.03660645368484</c:v>
                </c:pt>
                <c:pt idx="4956">
                  <c:v>409.95388775155573</c:v>
                </c:pt>
                <c:pt idx="4957">
                  <c:v>409.87120241719686</c:v>
                </c:pt>
                <c:pt idx="4958">
                  <c:v>409.78855043042188</c:v>
                </c:pt>
                <c:pt idx="4959">
                  <c:v>409.70593177106093</c:v>
                </c:pt>
                <c:pt idx="4960">
                  <c:v>409.62334641896035</c:v>
                </c:pt>
                <c:pt idx="4961">
                  <c:v>409.54079435398273</c:v>
                </c:pt>
                <c:pt idx="4962">
                  <c:v>409.45827555600681</c:v>
                </c:pt>
                <c:pt idx="4963">
                  <c:v>409.37579000492798</c:v>
                </c:pt>
                <c:pt idx="4964">
                  <c:v>409.29333768065703</c:v>
                </c:pt>
                <c:pt idx="4965">
                  <c:v>409.21091856312165</c:v>
                </c:pt>
                <c:pt idx="4966">
                  <c:v>409.12853263226543</c:v>
                </c:pt>
                <c:pt idx="4967">
                  <c:v>409.04617986804794</c:v>
                </c:pt>
                <c:pt idx="4968">
                  <c:v>408.96386025044524</c:v>
                </c:pt>
                <c:pt idx="4969">
                  <c:v>408.88157375944917</c:v>
                </c:pt>
                <c:pt idx="4970">
                  <c:v>408.79932037506785</c:v>
                </c:pt>
                <c:pt idx="4971">
                  <c:v>408.71710007732548</c:v>
                </c:pt>
                <c:pt idx="4972">
                  <c:v>408.6349128462623</c:v>
                </c:pt>
                <c:pt idx="4973">
                  <c:v>408.55275866193449</c:v>
                </c:pt>
                <c:pt idx="4974">
                  <c:v>408.47063750441453</c:v>
                </c:pt>
                <c:pt idx="4975">
                  <c:v>408.38854935379067</c:v>
                </c:pt>
                <c:pt idx="4976">
                  <c:v>408.3064941901672</c:v>
                </c:pt>
                <c:pt idx="4977">
                  <c:v>408.22447199366457</c:v>
                </c:pt>
                <c:pt idx="4978">
                  <c:v>408.142482744419</c:v>
                </c:pt>
                <c:pt idx="4979">
                  <c:v>408.06052642258283</c:v>
                </c:pt>
                <c:pt idx="4980">
                  <c:v>407.97860300832406</c:v>
                </c:pt>
                <c:pt idx="4981">
                  <c:v>407.89671248182702</c:v>
                </c:pt>
                <c:pt idx="4982">
                  <c:v>407.81485482329168</c:v>
                </c:pt>
                <c:pt idx="4983">
                  <c:v>407.73303001293385</c:v>
                </c:pt>
                <c:pt idx="4984">
                  <c:v>407.65123803098544</c:v>
                </c:pt>
                <c:pt idx="4985">
                  <c:v>407.56947885769404</c:v>
                </c:pt>
                <c:pt idx="4986">
                  <c:v>407.4877524733231</c:v>
                </c:pt>
                <c:pt idx="4987">
                  <c:v>407.40605885815205</c:v>
                </c:pt>
                <c:pt idx="4988">
                  <c:v>407.32439799247589</c:v>
                </c:pt>
                <c:pt idx="4989">
                  <c:v>407.24276985660566</c:v>
                </c:pt>
                <c:pt idx="4990">
                  <c:v>407.1611744308679</c:v>
                </c:pt>
                <c:pt idx="4991">
                  <c:v>407.07961169560542</c:v>
                </c:pt>
                <c:pt idx="4992">
                  <c:v>406.99808163117609</c:v>
                </c:pt>
                <c:pt idx="4993">
                  <c:v>406.91658421795398</c:v>
                </c:pt>
                <c:pt idx="4994">
                  <c:v>406.8351194363288</c:v>
                </c:pt>
                <c:pt idx="4995">
                  <c:v>406.75368726670581</c:v>
                </c:pt>
                <c:pt idx="4996">
                  <c:v>406.67228768950616</c:v>
                </c:pt>
                <c:pt idx="4997">
                  <c:v>406.59092068516657</c:v>
                </c:pt>
                <c:pt idx="4998">
                  <c:v>406.50958623413925</c:v>
                </c:pt>
                <c:pt idx="4999">
                  <c:v>406.42828431689247</c:v>
                </c:pt>
                <c:pt idx="5000">
                  <c:v>406.34701491390967</c:v>
                </c:pt>
                <c:pt idx="5001">
                  <c:v>406.26577800569009</c:v>
                </c:pt>
                <c:pt idx="5002">
                  <c:v>406.18457357274883</c:v>
                </c:pt>
                <c:pt idx="5003">
                  <c:v>406.10340159561599</c:v>
                </c:pt>
                <c:pt idx="5004">
                  <c:v>406.0222620548376</c:v>
                </c:pt>
                <c:pt idx="5005">
                  <c:v>405.9411549309753</c:v>
                </c:pt>
                <c:pt idx="5006">
                  <c:v>405.86008020460599</c:v>
                </c:pt>
                <c:pt idx="5007">
                  <c:v>405.7790378563223</c:v>
                </c:pt>
                <c:pt idx="5008">
                  <c:v>405.69802786673233</c:v>
                </c:pt>
                <c:pt idx="5009">
                  <c:v>405.61705021645957</c:v>
                </c:pt>
                <c:pt idx="5010">
                  <c:v>405.53610488614294</c:v>
                </c:pt>
                <c:pt idx="5011">
                  <c:v>405.45519185643701</c:v>
                </c:pt>
                <c:pt idx="5012">
                  <c:v>405.37431110801163</c:v>
                </c:pt>
                <c:pt idx="5013">
                  <c:v>405.29346262155207</c:v>
                </c:pt>
                <c:pt idx="5014">
                  <c:v>405.2126463777592</c:v>
                </c:pt>
                <c:pt idx="5015">
                  <c:v>405.13186235734895</c:v>
                </c:pt>
                <c:pt idx="5016">
                  <c:v>405.05111054105288</c:v>
                </c:pt>
                <c:pt idx="5017">
                  <c:v>404.97039090961783</c:v>
                </c:pt>
                <c:pt idx="5018">
                  <c:v>404.88970344380601</c:v>
                </c:pt>
                <c:pt idx="5019">
                  <c:v>404.80904812439485</c:v>
                </c:pt>
                <c:pt idx="5020">
                  <c:v>404.72842493217729</c:v>
                </c:pt>
                <c:pt idx="5021">
                  <c:v>404.64783384796141</c:v>
                </c:pt>
                <c:pt idx="5022">
                  <c:v>404.56727485257068</c:v>
                </c:pt>
                <c:pt idx="5023">
                  <c:v>404.48674792684358</c:v>
                </c:pt>
                <c:pt idx="5024">
                  <c:v>404.40625305163422</c:v>
                </c:pt>
                <c:pt idx="5025">
                  <c:v>404.32579020781185</c:v>
                </c:pt>
                <c:pt idx="5026">
                  <c:v>404.24535937626064</c:v>
                </c:pt>
                <c:pt idx="5027">
                  <c:v>404.16496053788035</c:v>
                </c:pt>
                <c:pt idx="5028">
                  <c:v>404.08459367358569</c:v>
                </c:pt>
                <c:pt idx="5029">
                  <c:v>404.00425876430648</c:v>
                </c:pt>
                <c:pt idx="5030">
                  <c:v>403.92395579098832</c:v>
                </c:pt>
                <c:pt idx="5031">
                  <c:v>403.84368473459108</c:v>
                </c:pt>
                <c:pt idx="5032">
                  <c:v>403.76344557609025</c:v>
                </c:pt>
                <c:pt idx="5033">
                  <c:v>403.68323829647642</c:v>
                </c:pt>
                <c:pt idx="5034">
                  <c:v>403.60306287675519</c:v>
                </c:pt>
                <c:pt idx="5035">
                  <c:v>403.52291929794723</c:v>
                </c:pt>
                <c:pt idx="5036">
                  <c:v>403.44280754108843</c:v>
                </c:pt>
                <c:pt idx="5037">
                  <c:v>403.36272758722953</c:v>
                </c:pt>
                <c:pt idx="5038">
                  <c:v>403.28267941743644</c:v>
                </c:pt>
                <c:pt idx="5039">
                  <c:v>403.20266301279014</c:v>
                </c:pt>
                <c:pt idx="5040">
                  <c:v>403.12267835438649</c:v>
                </c:pt>
                <c:pt idx="5041">
                  <c:v>403.04272542333644</c:v>
                </c:pt>
                <c:pt idx="5042">
                  <c:v>402.96280420076585</c:v>
                </c:pt>
                <c:pt idx="5043">
                  <c:v>402.88291466781567</c:v>
                </c:pt>
                <c:pt idx="5044">
                  <c:v>402.80305680564169</c:v>
                </c:pt>
                <c:pt idx="5045">
                  <c:v>402.72323059541463</c:v>
                </c:pt>
                <c:pt idx="5046">
                  <c:v>402.64343601832024</c:v>
                </c:pt>
                <c:pt idx="5047">
                  <c:v>402.56367305555909</c:v>
                </c:pt>
                <c:pt idx="5048">
                  <c:v>402.48394168834665</c:v>
                </c:pt>
                <c:pt idx="5049">
                  <c:v>402.40424189791332</c:v>
                </c:pt>
                <c:pt idx="5050">
                  <c:v>402.32457366550432</c:v>
                </c:pt>
                <c:pt idx="5051">
                  <c:v>402.24493697237972</c:v>
                </c:pt>
                <c:pt idx="5052">
                  <c:v>402.16533179981445</c:v>
                </c:pt>
                <c:pt idx="5053">
                  <c:v>402.08575812909817</c:v>
                </c:pt>
                <c:pt idx="5054">
                  <c:v>402.00621594153557</c:v>
                </c:pt>
                <c:pt idx="5055">
                  <c:v>401.92670521844587</c:v>
                </c:pt>
                <c:pt idx="5056">
                  <c:v>401.84722594116317</c:v>
                </c:pt>
                <c:pt idx="5057">
                  <c:v>401.7677780910364</c:v>
                </c:pt>
                <c:pt idx="5058">
                  <c:v>401.68836164942923</c:v>
                </c:pt>
                <c:pt idx="5059">
                  <c:v>401.60897659771979</c:v>
                </c:pt>
                <c:pt idx="5060">
                  <c:v>401.52962291730137</c:v>
                </c:pt>
                <c:pt idx="5061">
                  <c:v>401.45030058958167</c:v>
                </c:pt>
                <c:pt idx="5062">
                  <c:v>401.37100959598303</c:v>
                </c:pt>
                <c:pt idx="5063">
                  <c:v>401.2917499179427</c:v>
                </c:pt>
                <c:pt idx="5064">
                  <c:v>401.21252153691262</c:v>
                </c:pt>
                <c:pt idx="5065">
                  <c:v>401.13332443435894</c:v>
                </c:pt>
                <c:pt idx="5066">
                  <c:v>401.05415859176281</c:v>
                </c:pt>
                <c:pt idx="5067">
                  <c:v>400.97502399062</c:v>
                </c:pt>
                <c:pt idx="5068">
                  <c:v>400.89592061244082</c:v>
                </c:pt>
                <c:pt idx="5069">
                  <c:v>400.81684843874996</c:v>
                </c:pt>
                <c:pt idx="5070">
                  <c:v>400.73780745108701</c:v>
                </c:pt>
                <c:pt idx="5071">
                  <c:v>400.658797631006</c:v>
                </c:pt>
                <c:pt idx="5072">
                  <c:v>400.57981896007533</c:v>
                </c:pt>
                <c:pt idx="5073">
                  <c:v>400.50087141987825</c:v>
                </c:pt>
                <c:pt idx="5074">
                  <c:v>400.42195499201227</c:v>
                </c:pt>
                <c:pt idx="5075">
                  <c:v>400.34306965808946</c:v>
                </c:pt>
                <c:pt idx="5076">
                  <c:v>400.26421539973654</c:v>
                </c:pt>
                <c:pt idx="5077">
                  <c:v>400.1853921985944</c:v>
                </c:pt>
                <c:pt idx="5078">
                  <c:v>400.10660003631858</c:v>
                </c:pt>
                <c:pt idx="5079">
                  <c:v>400.02783889457919</c:v>
                </c:pt>
                <c:pt idx="5080">
                  <c:v>399.94910875506048</c:v>
                </c:pt>
                <c:pt idx="5081">
                  <c:v>399.87040959946125</c:v>
                </c:pt>
                <c:pt idx="5082">
                  <c:v>399.79174140949482</c:v>
                </c:pt>
                <c:pt idx="5083">
                  <c:v>399.71310416688874</c:v>
                </c:pt>
                <c:pt idx="5084">
                  <c:v>399.63449785338491</c:v>
                </c:pt>
                <c:pt idx="5085">
                  <c:v>399.55592245073973</c:v>
                </c:pt>
                <c:pt idx="5086">
                  <c:v>399.4773779407239</c:v>
                </c:pt>
                <c:pt idx="5087">
                  <c:v>399.39886430512229</c:v>
                </c:pt>
                <c:pt idx="5088">
                  <c:v>399.32038152573438</c:v>
                </c:pt>
                <c:pt idx="5089">
                  <c:v>399.24192958437374</c:v>
                </c:pt>
                <c:pt idx="5090">
                  <c:v>399.16350846286826</c:v>
                </c:pt>
                <c:pt idx="5091">
                  <c:v>399.08511814306013</c:v>
                </c:pt>
                <c:pt idx="5092">
                  <c:v>399.00675860680587</c:v>
                </c:pt>
                <c:pt idx="5093">
                  <c:v>398.92842983597609</c:v>
                </c:pt>
                <c:pt idx="5094">
                  <c:v>398.8501318124558</c:v>
                </c:pt>
                <c:pt idx="5095">
                  <c:v>398.77186451814413</c:v>
                </c:pt>
                <c:pt idx="5096">
                  <c:v>398.69362793495435</c:v>
                </c:pt>
                <c:pt idx="5097">
                  <c:v>398.61542204481401</c:v>
                </c:pt>
                <c:pt idx="5098">
                  <c:v>398.53724682966509</c:v>
                </c:pt>
                <c:pt idx="5099">
                  <c:v>398.45910227146317</c:v>
                </c:pt>
                <c:pt idx="5100">
                  <c:v>398.38098835217846</c:v>
                </c:pt>
                <c:pt idx="5101">
                  <c:v>398.30290505379503</c:v>
                </c:pt>
                <c:pt idx="5102">
                  <c:v>398.22485235831118</c:v>
                </c:pt>
                <c:pt idx="5103">
                  <c:v>398.14683024773944</c:v>
                </c:pt>
                <c:pt idx="5104">
                  <c:v>398.06883870410621</c:v>
                </c:pt>
                <c:pt idx="5105">
                  <c:v>397.99087770945204</c:v>
                </c:pt>
                <c:pt idx="5106">
                  <c:v>397.91294724583167</c:v>
                </c:pt>
                <c:pt idx="5107">
                  <c:v>397.8350472953137</c:v>
                </c:pt>
                <c:pt idx="5108">
                  <c:v>397.75717783998084</c:v>
                </c:pt>
                <c:pt idx="5109">
                  <c:v>397.67933886192998</c:v>
                </c:pt>
                <c:pt idx="5110">
                  <c:v>397.6015303432718</c:v>
                </c:pt>
                <c:pt idx="5111">
                  <c:v>397.52375226613111</c:v>
                </c:pt>
                <c:pt idx="5112">
                  <c:v>397.44600461264662</c:v>
                </c:pt>
                <c:pt idx="5113">
                  <c:v>397.36828736497102</c:v>
                </c:pt>
                <c:pt idx="5114">
                  <c:v>397.29060050527124</c:v>
                </c:pt>
                <c:pt idx="5115">
                  <c:v>397.21294401572749</c:v>
                </c:pt>
                <c:pt idx="5116">
                  <c:v>397.13531787853475</c:v>
                </c:pt>
                <c:pt idx="5117">
                  <c:v>397.05772207590121</c:v>
                </c:pt>
                <c:pt idx="5118">
                  <c:v>396.98015659004926</c:v>
                </c:pt>
                <c:pt idx="5119">
                  <c:v>396.90262140321522</c:v>
                </c:pt>
                <c:pt idx="5120">
                  <c:v>396.82511649764933</c:v>
                </c:pt>
                <c:pt idx="5121">
                  <c:v>396.74764185561543</c:v>
                </c:pt>
                <c:pt idx="5122">
                  <c:v>396.67019745939143</c:v>
                </c:pt>
                <c:pt idx="5123">
                  <c:v>396.59278329126903</c:v>
                </c:pt>
                <c:pt idx="5124">
                  <c:v>396.5153993335536</c:v>
                </c:pt>
                <c:pt idx="5125">
                  <c:v>396.43804556856452</c:v>
                </c:pt>
                <c:pt idx="5126">
                  <c:v>396.36072197863513</c:v>
                </c:pt>
                <c:pt idx="5127">
                  <c:v>396.28342854611196</c:v>
                </c:pt>
                <c:pt idx="5128">
                  <c:v>396.20616525335589</c:v>
                </c:pt>
                <c:pt idx="5129">
                  <c:v>396.12893208274119</c:v>
                </c:pt>
                <c:pt idx="5130">
                  <c:v>396.05172901665605</c:v>
                </c:pt>
                <c:pt idx="5131">
                  <c:v>395.97455603750228</c:v>
                </c:pt>
                <c:pt idx="5132">
                  <c:v>395.89741312769576</c:v>
                </c:pt>
                <c:pt idx="5133">
                  <c:v>395.82030026966538</c:v>
                </c:pt>
                <c:pt idx="5134">
                  <c:v>395.74321744585438</c:v>
                </c:pt>
                <c:pt idx="5135">
                  <c:v>395.66616463871929</c:v>
                </c:pt>
                <c:pt idx="5136">
                  <c:v>395.5891418307304</c:v>
                </c:pt>
                <c:pt idx="5137">
                  <c:v>395.51214900437179</c:v>
                </c:pt>
                <c:pt idx="5138">
                  <c:v>395.43518614214094</c:v>
                </c:pt>
                <c:pt idx="5139">
                  <c:v>395.35825322654904</c:v>
                </c:pt>
                <c:pt idx="5140">
                  <c:v>395.28135024012101</c:v>
                </c:pt>
                <c:pt idx="5141">
                  <c:v>395.20447716539513</c:v>
                </c:pt>
                <c:pt idx="5142">
                  <c:v>395.12763398492365</c:v>
                </c:pt>
                <c:pt idx="5143">
                  <c:v>395.05082068127183</c:v>
                </c:pt>
                <c:pt idx="5144">
                  <c:v>394.97403723701893</c:v>
                </c:pt>
                <c:pt idx="5145">
                  <c:v>394.89728363475751</c:v>
                </c:pt>
                <c:pt idx="5146">
                  <c:v>394.82055985709388</c:v>
                </c:pt>
                <c:pt idx="5147">
                  <c:v>394.74386588664771</c:v>
                </c:pt>
                <c:pt idx="5148">
                  <c:v>394.66720170605203</c:v>
                </c:pt>
                <c:pt idx="5149">
                  <c:v>394.59056729795384</c:v>
                </c:pt>
                <c:pt idx="5150">
                  <c:v>394.51396264501307</c:v>
                </c:pt>
                <c:pt idx="5151">
                  <c:v>394.43738772990338</c:v>
                </c:pt>
                <c:pt idx="5152">
                  <c:v>394.36084253531192</c:v>
                </c:pt>
                <c:pt idx="5153">
                  <c:v>394.28432704393913</c:v>
                </c:pt>
                <c:pt idx="5154">
                  <c:v>394.20784123849893</c:v>
                </c:pt>
                <c:pt idx="5155">
                  <c:v>394.13138510171882</c:v>
                </c:pt>
                <c:pt idx="5156">
                  <c:v>394.05495861633938</c:v>
                </c:pt>
                <c:pt idx="5157">
                  <c:v>393.97856176511488</c:v>
                </c:pt>
                <c:pt idx="5158">
                  <c:v>393.90219453081249</c:v>
                </c:pt>
                <c:pt idx="5159">
                  <c:v>393.82585689621362</c:v>
                </c:pt>
                <c:pt idx="5160">
                  <c:v>393.74954884411204</c:v>
                </c:pt>
                <c:pt idx="5161">
                  <c:v>393.6732703573154</c:v>
                </c:pt>
                <c:pt idx="5162">
                  <c:v>393.59702141864466</c:v>
                </c:pt>
                <c:pt idx="5163">
                  <c:v>393.52080201093383</c:v>
                </c:pt>
                <c:pt idx="5164">
                  <c:v>393.44461211703037</c:v>
                </c:pt>
                <c:pt idx="5165">
                  <c:v>393.36845171979525</c:v>
                </c:pt>
                <c:pt idx="5166">
                  <c:v>393.29232080210227</c:v>
                </c:pt>
                <c:pt idx="5167">
                  <c:v>393.21621934683867</c:v>
                </c:pt>
                <c:pt idx="5168">
                  <c:v>393.14014733690504</c:v>
                </c:pt>
                <c:pt idx="5169">
                  <c:v>393.06410475521517</c:v>
                </c:pt>
                <c:pt idx="5170">
                  <c:v>392.98809158469578</c:v>
                </c:pt>
                <c:pt idx="5171">
                  <c:v>392.91210780828737</c:v>
                </c:pt>
                <c:pt idx="5172">
                  <c:v>392.83615340894306</c:v>
                </c:pt>
                <c:pt idx="5173">
                  <c:v>392.76022836962932</c:v>
                </c:pt>
                <c:pt idx="5174">
                  <c:v>392.68433267332603</c:v>
                </c:pt>
                <c:pt idx="5175">
                  <c:v>392.60846630302598</c:v>
                </c:pt>
                <c:pt idx="5176">
                  <c:v>392.53262924173504</c:v>
                </c:pt>
                <c:pt idx="5177">
                  <c:v>392.45682147247243</c:v>
                </c:pt>
                <c:pt idx="5178">
                  <c:v>392.38104297827039</c:v>
                </c:pt>
                <c:pt idx="5179">
                  <c:v>392.30529374217417</c:v>
                </c:pt>
                <c:pt idx="5180">
                  <c:v>392.22957374724228</c:v>
                </c:pt>
                <c:pt idx="5181">
                  <c:v>392.15388297654619</c:v>
                </c:pt>
                <c:pt idx="5182">
                  <c:v>392.07822141317041</c:v>
                </c:pt>
                <c:pt idx="5183">
                  <c:v>392.00258904021263</c:v>
                </c:pt>
                <c:pt idx="5184">
                  <c:v>391.92698584078346</c:v>
                </c:pt>
                <c:pt idx="5185">
                  <c:v>391.85141179800661</c:v>
                </c:pt>
                <c:pt idx="5186">
                  <c:v>391.77586689501879</c:v>
                </c:pt>
                <c:pt idx="5187">
                  <c:v>391.70035111496946</c:v>
                </c:pt>
                <c:pt idx="5188">
                  <c:v>391.62486444102183</c:v>
                </c:pt>
                <c:pt idx="5189">
                  <c:v>391.54940685635108</c:v>
                </c:pt>
                <c:pt idx="5190">
                  <c:v>391.47397834414608</c:v>
                </c:pt>
                <c:pt idx="5191">
                  <c:v>391.39857888760832</c:v>
                </c:pt>
                <c:pt idx="5192">
                  <c:v>391.32320846995231</c:v>
                </c:pt>
                <c:pt idx="5193">
                  <c:v>391.24786707440541</c:v>
                </c:pt>
                <c:pt idx="5194">
                  <c:v>391.17255468420831</c:v>
                </c:pt>
                <c:pt idx="5195">
                  <c:v>391.09727128261397</c:v>
                </c:pt>
                <c:pt idx="5196">
                  <c:v>391.02201685288867</c:v>
                </c:pt>
                <c:pt idx="5197">
                  <c:v>390.94679137831127</c:v>
                </c:pt>
                <c:pt idx="5198">
                  <c:v>390.87159484217398</c:v>
                </c:pt>
                <c:pt idx="5199">
                  <c:v>390.79642722778118</c:v>
                </c:pt>
                <c:pt idx="5200">
                  <c:v>390.72128851845071</c:v>
                </c:pt>
                <c:pt idx="5201">
                  <c:v>390.64617869751294</c:v>
                </c:pt>
                <c:pt idx="5202">
                  <c:v>390.57109774831105</c:v>
                </c:pt>
                <c:pt idx="5203">
                  <c:v>390.496045654201</c:v>
                </c:pt>
                <c:pt idx="5204">
                  <c:v>390.42102239855188</c:v>
                </c:pt>
                <c:pt idx="5205">
                  <c:v>390.34602796474491</c:v>
                </c:pt>
                <c:pt idx="5206">
                  <c:v>390.27106233617479</c:v>
                </c:pt>
                <c:pt idx="5207">
                  <c:v>390.1961254962485</c:v>
                </c:pt>
                <c:pt idx="5208">
                  <c:v>390.12121742838593</c:v>
                </c:pt>
                <c:pt idx="5209">
                  <c:v>390.04633811601963</c:v>
                </c:pt>
                <c:pt idx="5210">
                  <c:v>389.97148754259496</c:v>
                </c:pt>
                <c:pt idx="5211">
                  <c:v>389.89666569156986</c:v>
                </c:pt>
                <c:pt idx="5212">
                  <c:v>389.82187254641514</c:v>
                </c:pt>
                <c:pt idx="5213">
                  <c:v>389.74710809061418</c:v>
                </c:pt>
                <c:pt idx="5214">
                  <c:v>389.67237230766295</c:v>
                </c:pt>
                <c:pt idx="5215">
                  <c:v>389.59766518107023</c:v>
                </c:pt>
                <c:pt idx="5216">
                  <c:v>389.52298669435737</c:v>
                </c:pt>
                <c:pt idx="5217">
                  <c:v>389.44833683105833</c:v>
                </c:pt>
                <c:pt idx="5218">
                  <c:v>389.37371557471971</c:v>
                </c:pt>
                <c:pt idx="5219">
                  <c:v>389.29912290890081</c:v>
                </c:pt>
                <c:pt idx="5220">
                  <c:v>389.22455881717332</c:v>
                </c:pt>
                <c:pt idx="5221">
                  <c:v>389.15002328312187</c:v>
                </c:pt>
                <c:pt idx="5222">
                  <c:v>389.0755162903431</c:v>
                </c:pt>
                <c:pt idx="5223">
                  <c:v>389.0010378224469</c:v>
                </c:pt>
                <c:pt idx="5224">
                  <c:v>388.92658786305498</c:v>
                </c:pt>
                <c:pt idx="5225">
                  <c:v>388.85216639580216</c:v>
                </c:pt>
                <c:pt idx="5226">
                  <c:v>388.77777340433551</c:v>
                </c:pt>
                <c:pt idx="5227">
                  <c:v>388.70340887231492</c:v>
                </c:pt>
                <c:pt idx="5228">
                  <c:v>388.6290727834122</c:v>
                </c:pt>
                <c:pt idx="5229">
                  <c:v>388.55476512131213</c:v>
                </c:pt>
                <c:pt idx="5230">
                  <c:v>388.48048586971174</c:v>
                </c:pt>
                <c:pt idx="5231">
                  <c:v>388.40623501232074</c:v>
                </c:pt>
                <c:pt idx="5232">
                  <c:v>388.33201253286103</c:v>
                </c:pt>
                <c:pt idx="5233">
                  <c:v>388.25781841506733</c:v>
                </c:pt>
                <c:pt idx="5234">
                  <c:v>388.18365264268624</c:v>
                </c:pt>
                <c:pt idx="5235">
                  <c:v>388.10951519947719</c:v>
                </c:pt>
                <c:pt idx="5236">
                  <c:v>388.03540606921177</c:v>
                </c:pt>
                <c:pt idx="5237">
                  <c:v>387.96132523567434</c:v>
                </c:pt>
                <c:pt idx="5238">
                  <c:v>387.88727268266126</c:v>
                </c:pt>
                <c:pt idx="5239">
                  <c:v>387.81324839398138</c:v>
                </c:pt>
                <c:pt idx="5240">
                  <c:v>387.73925235345592</c:v>
                </c:pt>
                <c:pt idx="5241">
                  <c:v>387.66528454491845</c:v>
                </c:pt>
                <c:pt idx="5242">
                  <c:v>387.59134495221468</c:v>
                </c:pt>
                <c:pt idx="5243">
                  <c:v>387.51743355920331</c:v>
                </c:pt>
                <c:pt idx="5244">
                  <c:v>387.4435503497545</c:v>
                </c:pt>
                <c:pt idx="5245">
                  <c:v>387.3696953077511</c:v>
                </c:pt>
                <c:pt idx="5246">
                  <c:v>387.29586841708829</c:v>
                </c:pt>
                <c:pt idx="5247">
                  <c:v>387.22206966167346</c:v>
                </c:pt>
                <c:pt idx="5248">
                  <c:v>387.14829902542618</c:v>
                </c:pt>
                <c:pt idx="5249">
                  <c:v>387.07455649227853</c:v>
                </c:pt>
                <c:pt idx="5250">
                  <c:v>387.00084204617451</c:v>
                </c:pt>
                <c:pt idx="5251">
                  <c:v>386.92715567107052</c:v>
                </c:pt>
                <c:pt idx="5252">
                  <c:v>386.85349735093513</c:v>
                </c:pt>
                <c:pt idx="5253">
                  <c:v>386.77986706974923</c:v>
                </c:pt>
                <c:pt idx="5254">
                  <c:v>386.7062648115056</c:v>
                </c:pt>
                <c:pt idx="5255">
                  <c:v>386.63269056020971</c:v>
                </c:pt>
                <c:pt idx="5256">
                  <c:v>386.55914429987865</c:v>
                </c:pt>
                <c:pt idx="5257">
                  <c:v>386.48562601454211</c:v>
                </c:pt>
                <c:pt idx="5258">
                  <c:v>386.41213568824156</c:v>
                </c:pt>
                <c:pt idx="5259">
                  <c:v>386.3386733050308</c:v>
                </c:pt>
                <c:pt idx="5260">
                  <c:v>386.26523884897597</c:v>
                </c:pt>
                <c:pt idx="5261">
                  <c:v>386.19183230415462</c:v>
                </c:pt>
                <c:pt idx="5262">
                  <c:v>386.11845365465746</c:v>
                </c:pt>
                <c:pt idx="5263">
                  <c:v>386.0451028845863</c:v>
                </c:pt>
                <c:pt idx="5264">
                  <c:v>385.97177997805551</c:v>
                </c:pt>
                <c:pt idx="5265">
                  <c:v>385.89848491919139</c:v>
                </c:pt>
                <c:pt idx="5266">
                  <c:v>385.82521769213264</c:v>
                </c:pt>
                <c:pt idx="5267">
                  <c:v>385.75197828102927</c:v>
                </c:pt>
                <c:pt idx="5268">
                  <c:v>385.67876667004407</c:v>
                </c:pt>
                <c:pt idx="5269">
                  <c:v>385.6055828433515</c:v>
                </c:pt>
                <c:pt idx="5270">
                  <c:v>385.532426785138</c:v>
                </c:pt>
                <c:pt idx="5271">
                  <c:v>385.45929847960207</c:v>
                </c:pt>
                <c:pt idx="5272">
                  <c:v>385.38619791095437</c:v>
                </c:pt>
                <c:pt idx="5273">
                  <c:v>385.31312506341715</c:v>
                </c:pt>
                <c:pt idx="5274">
                  <c:v>385.24007992122506</c:v>
                </c:pt>
                <c:pt idx="5275">
                  <c:v>385.16706246862441</c:v>
                </c:pt>
                <c:pt idx="5276">
                  <c:v>385.09407268987349</c:v>
                </c:pt>
                <c:pt idx="5277">
                  <c:v>385.02111056924258</c:v>
                </c:pt>
                <c:pt idx="5278">
                  <c:v>384.94817609101392</c:v>
                </c:pt>
                <c:pt idx="5279">
                  <c:v>384.87526923948144</c:v>
                </c:pt>
                <c:pt idx="5280">
                  <c:v>384.80238999895136</c:v>
                </c:pt>
                <c:pt idx="5281">
                  <c:v>384.72953835374136</c:v>
                </c:pt>
                <c:pt idx="5282">
                  <c:v>384.65671428818138</c:v>
                </c:pt>
                <c:pt idx="5283">
                  <c:v>384.58391778661286</c:v>
                </c:pt>
                <c:pt idx="5284">
                  <c:v>384.51114883338931</c:v>
                </c:pt>
                <c:pt idx="5285">
                  <c:v>384.4384074128759</c:v>
                </c:pt>
                <c:pt idx="5286">
                  <c:v>384.36569350945001</c:v>
                </c:pt>
                <c:pt idx="5287">
                  <c:v>384.29300710750044</c:v>
                </c:pt>
                <c:pt idx="5288">
                  <c:v>384.22034819142795</c:v>
                </c:pt>
                <c:pt idx="5289">
                  <c:v>384.14771674564508</c:v>
                </c:pt>
                <c:pt idx="5290">
                  <c:v>384.07511275457614</c:v>
                </c:pt>
                <c:pt idx="5291">
                  <c:v>384.00253620265721</c:v>
                </c:pt>
                <c:pt idx="5292">
                  <c:v>383.92998707433634</c:v>
                </c:pt>
                <c:pt idx="5293">
                  <c:v>383.85746535407293</c:v>
                </c:pt>
                <c:pt idx="5294">
                  <c:v>383.78497102633838</c:v>
                </c:pt>
              </c:numCache>
            </c:numRef>
          </c:yVal>
          <c:smooth val="1"/>
        </c:ser>
        <c:axId val="219840512"/>
        <c:axId val="219842432"/>
      </c:scatterChart>
      <c:valAx>
        <c:axId val="219840512"/>
        <c:scaling>
          <c:logBase val="10"/>
          <c:orientation val="minMax"/>
          <c:min val="10000000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Qext</a:t>
                </a:r>
              </a:p>
            </c:rich>
          </c:tx>
          <c:layout>
            <c:manualLayout>
              <c:xMode val="edge"/>
              <c:yMode val="edge"/>
              <c:x val="0.51396070320579113"/>
              <c:y val="0.93707482993197277"/>
            </c:manualLayout>
          </c:layout>
          <c:spPr>
            <a:noFill/>
            <a:ln w="25400">
              <a:noFill/>
            </a:ln>
          </c:spPr>
        </c:title>
        <c:numFmt formatCode="0.0E+0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842432"/>
        <c:crosses val="autoZero"/>
        <c:crossBetween val="midCat"/>
      </c:valAx>
      <c:valAx>
        <c:axId val="219842432"/>
        <c:scaling>
          <c:orientation val="minMax"/>
          <c:max val="1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RF Power per Cavity (W)</a:t>
                </a:r>
              </a:p>
            </c:rich>
          </c:tx>
          <c:layout>
            <c:manualLayout>
              <c:xMode val="edge"/>
              <c:yMode val="edge"/>
              <c:x val="1.0341261633919381E-2"/>
              <c:y val="0.287414965986397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8405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60"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5" right="0.75" top="1" bottom="1" header="0.5" footer="0.5"/>
  <pageSetup paperSize="9" orientation="landscape" horizontalDpi="4294967293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horizontalDpi="4294967293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60" workbookViewId="0"/>
  </sheetViews>
  <pageMargins left="0.75" right="0.75" top="1" bottom="1" header="0.5" footer="0.5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651" cy="606020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0.039</cdr:x>
      <cdr:y>0.175</cdr:y>
    </cdr:from>
    <cdr:to>
      <cdr:x>0.06375</cdr:x>
      <cdr:y>0.6445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216" y="980123"/>
          <a:ext cx="227965" cy="2629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Relative Costs (Arbitrary Units)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0.363</cdr:x>
      <cdr:y>0.255</cdr:y>
    </cdr:from>
    <cdr:to>
      <cdr:x>0.363</cdr:x>
      <cdr:y>0.87325</cdr:y>
    </cdr:to>
    <cdr:sp macro="" textlink="">
      <cdr:nvSpPr>
        <cdr:cNvPr id="7065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343475" y="1428179"/>
          <a:ext cx="0" cy="346263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0.3665</cdr:x>
      <cdr:y>0.2125</cdr:y>
    </cdr:from>
    <cdr:to>
      <cdr:x>0.5775</cdr:x>
      <cdr:y>0.27375</cdr:y>
    </cdr:to>
    <cdr:sp macro="" textlink="">
      <cdr:nvSpPr>
        <cdr:cNvPr id="706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5712" y="1190149"/>
          <a:ext cx="1943453" cy="34304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Q</a:t>
          </a:r>
          <a:r>
            <a:rPr lang="en-GB" sz="14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ext</a:t>
          </a:r>
          <a:r>
            <a:rPr lang="en-GB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= 4 x 10</a:t>
          </a:r>
          <a:r>
            <a:rPr lang="en-GB" sz="1400" b="0" i="0" u="none" strike="noStrike" baseline="30000">
              <a:solidFill>
                <a:srgbClr val="000000"/>
              </a:solidFill>
              <a:latin typeface="Arial"/>
              <a:cs typeface="Arial"/>
            </a:rPr>
            <a:t>7</a:t>
          </a:r>
          <a:r>
            <a:rPr lang="en-GB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preferred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0.49519</cdr:x>
      <cdr:y>0.19726</cdr:y>
    </cdr:from>
    <cdr:to>
      <cdr:x>0.49519</cdr:x>
      <cdr:y>0.89873</cdr:y>
    </cdr:to>
    <cdr:sp macro="" textlink="">
      <cdr:nvSpPr>
        <cdr:cNvPr id="4" name="Straight Connector 3"/>
        <cdr:cNvSpPr/>
      </cdr:nvSpPr>
      <cdr:spPr>
        <a:xfrm xmlns:a="http://schemas.openxmlformats.org/drawingml/2006/main" rot="5400000" flipH="1" flipV="1">
          <a:off x="4609077" y="1195419"/>
          <a:ext cx="1" cy="4251092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0.48212</cdr:x>
      <cdr:y>0.61524</cdr:y>
    </cdr:from>
    <cdr:to>
      <cdr:x>0.50919</cdr:x>
      <cdr:y>0.65683</cdr:y>
    </cdr:to>
    <cdr:grpSp>
      <cdr:nvGrpSpPr>
        <cdr:cNvPr id="7" name="Group 6"/>
        <cdr:cNvGrpSpPr/>
      </cdr:nvGrpSpPr>
      <cdr:grpSpPr>
        <a:xfrm xmlns:a="http://schemas.openxmlformats.org/drawingml/2006/main">
          <a:off x="4487405" y="3728478"/>
          <a:ext cx="251958" cy="252044"/>
          <a:chOff x="2953389" y="1355235"/>
          <a:chExt cx="252000" cy="252000"/>
        </a:xfrm>
      </cdr:grpSpPr>
      <cdr:sp macro="" textlink="">
        <cdr:nvSpPr>
          <cdr:cNvPr id="5" name="4-Point Star 4"/>
          <cdr:cNvSpPr/>
        </cdr:nvSpPr>
        <cdr:spPr>
          <a:xfrm xmlns:a="http://schemas.openxmlformats.org/drawingml/2006/main">
            <a:off x="3043389" y="1445235"/>
            <a:ext cx="72000" cy="72000"/>
          </a:xfrm>
          <a:prstGeom xmlns:a="http://schemas.openxmlformats.org/drawingml/2006/main" prst="star4">
            <a:avLst/>
          </a:prstGeom>
          <a:solidFill xmlns:a="http://schemas.openxmlformats.org/drawingml/2006/main">
            <a:srgbClr val="FF0000"/>
          </a:solidFill>
          <a:ln xmlns:a="http://schemas.openxmlformats.org/drawingml/2006/main">
            <a:solidFill>
              <a:srgbClr val="FF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6" name="Oval 5"/>
          <cdr:cNvSpPr/>
        </cdr:nvSpPr>
        <cdr:spPr>
          <a:xfrm xmlns:a="http://schemas.openxmlformats.org/drawingml/2006/main">
            <a:off x="2953389" y="1355235"/>
            <a:ext cx="252000" cy="252000"/>
          </a:xfrm>
          <a:prstGeom xmlns:a="http://schemas.openxmlformats.org/drawingml/2006/main" prst="ellipse">
            <a:avLst/>
          </a:prstGeom>
          <a:noFill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0.35165</cdr:x>
      <cdr:y>0.19831</cdr:y>
    </cdr:from>
    <cdr:to>
      <cdr:x>0.49038</cdr:x>
      <cdr:y>0.25105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273020" y="1201812"/>
          <a:ext cx="1291309" cy="31963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GB" sz="1400">
              <a:solidFill>
                <a:schemeClr val="tx2">
                  <a:lumMod val="60000"/>
                  <a:lumOff val="40000"/>
                </a:schemeClr>
              </a:solidFill>
            </a:rPr>
            <a:t>Qext = 4 x 10</a:t>
          </a:r>
          <a:r>
            <a:rPr lang="en-GB" sz="1400" baseline="30000">
              <a:solidFill>
                <a:schemeClr val="tx2">
                  <a:lumMod val="60000"/>
                  <a:lumOff val="40000"/>
                </a:schemeClr>
              </a:solidFill>
            </a:rPr>
            <a:t>7</a:t>
          </a:r>
        </a:p>
      </cdr:txBody>
    </cdr:sp>
  </cdr:relSizeAnchor>
  <cdr:relSizeAnchor xmlns:cdr="http://schemas.openxmlformats.org/drawingml/2006/chartDrawing">
    <cdr:from>
      <cdr:x>0.34753</cdr:x>
      <cdr:y>0.0327</cdr:y>
    </cdr:from>
    <cdr:to>
      <cdr:x>0.67926</cdr:x>
      <cdr:y>0.10127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3234664" y="198170"/>
          <a:ext cx="3087635" cy="4155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2400"/>
            <a:t>For an Eacc = 20 MV/m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7651" cy="606020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0.51076</cdr:x>
      <cdr:y>0.18025</cdr:y>
    </cdr:from>
    <cdr:to>
      <cdr:x>0.51076</cdr:x>
      <cdr:y>0.88172</cdr:y>
    </cdr:to>
    <cdr:sp macro="" textlink="">
      <cdr:nvSpPr>
        <cdr:cNvPr id="4" name="Straight Connector 3"/>
        <cdr:cNvSpPr/>
      </cdr:nvSpPr>
      <cdr:spPr>
        <a:xfrm xmlns:a="http://schemas.openxmlformats.org/drawingml/2006/main" rot="5400000" flipH="1" flipV="1">
          <a:off x="2628467" y="3217903"/>
          <a:ext cx="4251049" cy="0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0.49772</cdr:x>
      <cdr:y>0.66205</cdr:y>
    </cdr:from>
    <cdr:to>
      <cdr:x>0.52479</cdr:x>
      <cdr:y>0.70364</cdr:y>
    </cdr:to>
    <cdr:grpSp>
      <cdr:nvGrpSpPr>
        <cdr:cNvPr id="7" name="Group 6"/>
        <cdr:cNvGrpSpPr/>
      </cdr:nvGrpSpPr>
      <cdr:grpSpPr>
        <a:xfrm xmlns:a="http://schemas.openxmlformats.org/drawingml/2006/main">
          <a:off x="4632604" y="4012156"/>
          <a:ext cx="251958" cy="252044"/>
          <a:chOff x="2953389" y="1355235"/>
          <a:chExt cx="252000" cy="252000"/>
        </a:xfrm>
      </cdr:grpSpPr>
      <cdr:sp macro="" textlink="">
        <cdr:nvSpPr>
          <cdr:cNvPr id="5" name="4-Point Star 4"/>
          <cdr:cNvSpPr/>
        </cdr:nvSpPr>
        <cdr:spPr>
          <a:xfrm xmlns:a="http://schemas.openxmlformats.org/drawingml/2006/main">
            <a:off x="3043389" y="1445235"/>
            <a:ext cx="72000" cy="72000"/>
          </a:xfrm>
          <a:prstGeom xmlns:a="http://schemas.openxmlformats.org/drawingml/2006/main" prst="star4">
            <a:avLst/>
          </a:prstGeom>
          <a:solidFill xmlns:a="http://schemas.openxmlformats.org/drawingml/2006/main">
            <a:srgbClr val="FF0000"/>
          </a:solidFill>
          <a:ln xmlns:a="http://schemas.openxmlformats.org/drawingml/2006/main">
            <a:solidFill>
              <a:srgbClr val="FF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6" name="Oval 5"/>
          <cdr:cNvSpPr/>
        </cdr:nvSpPr>
        <cdr:spPr>
          <a:xfrm xmlns:a="http://schemas.openxmlformats.org/drawingml/2006/main">
            <a:off x="2953389" y="1355235"/>
            <a:ext cx="252000" cy="252000"/>
          </a:xfrm>
          <a:prstGeom xmlns:a="http://schemas.openxmlformats.org/drawingml/2006/main" prst="ellipse">
            <a:avLst/>
          </a:prstGeom>
          <a:noFill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0.36859</cdr:x>
      <cdr:y>0.12861</cdr:y>
    </cdr:from>
    <cdr:to>
      <cdr:x>0.50732</cdr:x>
      <cdr:y>0.24578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430707" y="779402"/>
          <a:ext cx="1291251" cy="7100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1800" b="1">
              <a:solidFill>
                <a:schemeClr val="tx2">
                  <a:lumMod val="60000"/>
                  <a:lumOff val="40000"/>
                </a:schemeClr>
              </a:solidFill>
            </a:rPr>
            <a:t>Q</a:t>
          </a:r>
          <a:r>
            <a:rPr lang="en-GB" sz="1800" b="1" baseline="-25000">
              <a:solidFill>
                <a:schemeClr val="tx2">
                  <a:lumMod val="60000"/>
                  <a:lumOff val="40000"/>
                </a:schemeClr>
              </a:solidFill>
            </a:rPr>
            <a:t>L</a:t>
          </a:r>
          <a:r>
            <a:rPr lang="en-GB" sz="1800" b="1">
              <a:solidFill>
                <a:schemeClr val="tx2">
                  <a:lumMod val="60000"/>
                  <a:lumOff val="40000"/>
                </a:schemeClr>
              </a:solidFill>
            </a:rPr>
            <a:t> = 3.7 x 10</a:t>
          </a:r>
          <a:r>
            <a:rPr lang="en-GB" sz="1800" b="1" baseline="30000">
              <a:solidFill>
                <a:schemeClr val="tx2">
                  <a:lumMod val="60000"/>
                  <a:lumOff val="40000"/>
                </a:schemeClr>
              </a:solidFill>
            </a:rPr>
            <a:t>7</a:t>
          </a:r>
          <a:endParaRPr lang="en-GB" sz="1800" b="1" baseline="0">
            <a:solidFill>
              <a:schemeClr val="tx2">
                <a:lumMod val="60000"/>
                <a:lumOff val="40000"/>
              </a:schemeClr>
            </a:solidFill>
          </a:endParaRPr>
        </a:p>
        <a:p xmlns:a="http://schemas.openxmlformats.org/drawingml/2006/main">
          <a:pPr algn="ctr"/>
          <a:r>
            <a:rPr lang="en-GB" sz="1800" b="1" baseline="0">
              <a:solidFill>
                <a:schemeClr val="tx2">
                  <a:lumMod val="60000"/>
                  <a:lumOff val="40000"/>
                </a:schemeClr>
              </a:solidFill>
            </a:rPr>
            <a:t>@ 15 MV/m</a:t>
          </a:r>
          <a:endParaRPr lang="en-GB" sz="1800" b="1" baseline="30000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0.6195</cdr:x>
      <cdr:y>0.0995</cdr:y>
    </cdr:from>
    <cdr:to>
      <cdr:x>0.92505</cdr:x>
      <cdr:y>0.20714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6564" y="557270"/>
          <a:ext cx="2622256" cy="60285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28575">
          <a:solidFill>
            <a:srgbClr val="0000FF"/>
          </a:solidFill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"/>
              <a:cs typeface="Arial"/>
            </a:rPr>
            <a:t>Eacc = 17 MV/m</a:t>
          </a:r>
        </a:p>
        <a:p xmlns:a="http://schemas.openxmlformats.org/drawingml/2006/main">
          <a:pPr algn="l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"/>
              <a:cs typeface="Arial"/>
            </a:rPr>
            <a:t>Qo = 10</a:t>
          </a:r>
          <a:r>
            <a:rPr lang="en-US" sz="1300" b="0" i="0" strike="noStrike" baseline="30000">
              <a:solidFill>
                <a:srgbClr val="000000"/>
              </a:solidFill>
              <a:latin typeface="Arial"/>
              <a:cs typeface="Arial"/>
            </a:rPr>
            <a:t>10</a:t>
          </a:r>
          <a:endParaRPr lang="en-US" sz="13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"/>
              <a:cs typeface="Arial"/>
            </a:rPr>
            <a:t>No cryogenic safety factor included</a:t>
          </a:r>
        </a:p>
      </cdr:txBody>
    </cdr:sp>
  </cdr:relSizeAnchor>
  <cdr:relSizeAnchor xmlns:cdr="http://schemas.openxmlformats.org/drawingml/2006/chartDrawing">
    <cdr:from>
      <cdr:x>0.7065</cdr:x>
      <cdr:y>0.58</cdr:y>
    </cdr:from>
    <cdr:to>
      <cdr:x>0.981</cdr:x>
      <cdr:y>0.63725</cdr:y>
    </cdr:to>
    <cdr:sp macro="" textlink="">
      <cdr:nvSpPr>
        <cdr:cNvPr id="1026" name="AutoShape 2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076659" y="3398749"/>
          <a:ext cx="2360996" cy="336092"/>
        </a:xfrm>
        <a:prstGeom xmlns:a="http://schemas.openxmlformats.org/drawingml/2006/main" prst="borderCallout1">
          <a:avLst>
            <a:gd name="adj1" fmla="val 124046"/>
            <a:gd name="adj2" fmla="val 95495"/>
            <a:gd name="adj3" fmla="val 124046"/>
            <a:gd name="adj4" fmla="val -23741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FF0000"/>
          </a:solidFill>
          <a:miter lim="800000"/>
          <a:headEnd type="triangle" w="med" len="med"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"/>
              <a:cs typeface="Arial"/>
            </a:rPr>
            <a:t>Jlab Cryomodule (1500MHz)</a:t>
          </a:r>
        </a:p>
      </cdr:txBody>
    </cdr:sp>
  </cdr:relSizeAnchor>
  <cdr:relSizeAnchor xmlns:cdr="http://schemas.openxmlformats.org/drawingml/2006/chartDrawing">
    <cdr:from>
      <cdr:x>0.135</cdr:x>
      <cdr:y>0.593</cdr:y>
    </cdr:from>
    <cdr:to>
      <cdr:x>0.4075</cdr:x>
      <cdr:y>0.6495</cdr:y>
    </cdr:to>
    <cdr:sp macro="" textlink="">
      <cdr:nvSpPr>
        <cdr:cNvPr id="1027" name="AutoShape 3"/>
        <cdr:cNvSpPr>
          <a:spLocks xmlns:a="http://schemas.openxmlformats.org/drawingml/2006/main"/>
        </cdr:cNvSpPr>
      </cdr:nvSpPr>
      <cdr:spPr bwMode="auto">
        <a:xfrm xmlns:a="http://schemas.openxmlformats.org/drawingml/2006/main" flipH="1">
          <a:off x="1139642" y="3475861"/>
          <a:ext cx="2352394" cy="331727"/>
        </a:xfrm>
        <a:prstGeom xmlns:a="http://schemas.openxmlformats.org/drawingml/2006/main" prst="borderCallout1">
          <a:avLst>
            <a:gd name="adj1" fmla="val 124347"/>
            <a:gd name="adj2" fmla="val 95444"/>
            <a:gd name="adj3" fmla="val 124347"/>
            <a:gd name="adj4" fmla="val -33856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FF0000"/>
          </a:solidFill>
          <a:miter lim="800000"/>
          <a:headEnd type="triangle" w="med" len="med"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"/>
              <a:cs typeface="Arial"/>
            </a:rPr>
            <a:t>XFEL Cryomodule (1300MHz)</a:t>
          </a:r>
        </a:p>
      </cdr:txBody>
    </cdr:sp>
  </cdr:relSizeAnchor>
  <cdr:relSizeAnchor xmlns:cdr="http://schemas.openxmlformats.org/drawingml/2006/chartDrawing">
    <cdr:from>
      <cdr:x>0.3095</cdr:x>
      <cdr:y>0.27325</cdr:y>
    </cdr:from>
    <cdr:to>
      <cdr:x>0.56175</cdr:x>
      <cdr:y>0.32475</cdr:y>
    </cdr:to>
    <cdr:sp macro="" textlink="">
      <cdr:nvSpPr>
        <cdr:cNvPr id="1028" name="AutoShape 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655582" y="1594618"/>
          <a:ext cx="2173922" cy="304084"/>
        </a:xfrm>
        <a:prstGeom xmlns:a="http://schemas.openxmlformats.org/drawingml/2006/main" prst="borderCallout1">
          <a:avLst>
            <a:gd name="adj1" fmla="val 126940"/>
            <a:gd name="adj2" fmla="val 95079"/>
            <a:gd name="adj3" fmla="val 126940"/>
            <a:gd name="adj4" fmla="val -28995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FF0000"/>
          </a:solidFill>
          <a:miter lim="800000"/>
          <a:headEnd type="triangle" w="med" len="med"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"/>
              <a:cs typeface="Arial"/>
            </a:rPr>
            <a:t>Jlab Cryomodule (750MHz)</a:t>
          </a:r>
        </a:p>
      </cdr:txBody>
    </cdr:sp>
  </cdr:relSizeAnchor>
  <cdr:relSizeAnchor xmlns:cdr="http://schemas.openxmlformats.org/drawingml/2006/chartDrawing">
    <cdr:from>
      <cdr:x>0.296</cdr:x>
      <cdr:y>0.05875</cdr:y>
    </cdr:from>
    <cdr:to>
      <cdr:x>0.54525</cdr:x>
      <cdr:y>0.116</cdr:y>
    </cdr:to>
    <cdr:sp macro="" textlink="">
      <cdr:nvSpPr>
        <cdr:cNvPr id="1029" name="AutoShape 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528716" y="334637"/>
          <a:ext cx="2150269" cy="337547"/>
        </a:xfrm>
        <a:prstGeom xmlns:a="http://schemas.openxmlformats.org/drawingml/2006/main" prst="borderCallout1">
          <a:avLst>
            <a:gd name="adj1" fmla="val 124130"/>
            <a:gd name="adj2" fmla="val 95028"/>
            <a:gd name="adj3" fmla="val 124130"/>
            <a:gd name="adj4" fmla="val -34644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FF0000"/>
          </a:solidFill>
          <a:miter lim="800000"/>
          <a:headEnd type="triangle" w="med" len="med"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"/>
              <a:cs typeface="Arial"/>
            </a:rPr>
            <a:t>BNL Cryomodule (704MHz)</a:t>
          </a:r>
        </a:p>
      </cdr:txBody>
    </cdr:sp>
  </cdr:relSizeAnchor>
  <cdr:relSizeAnchor xmlns:cdr="http://schemas.openxmlformats.org/drawingml/2006/chartDrawing">
    <cdr:from>
      <cdr:x>0.75237</cdr:x>
      <cdr:y>0.324</cdr:y>
    </cdr:from>
    <cdr:to>
      <cdr:x>0.91638</cdr:x>
      <cdr:y>0.43164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56845" y="1814627"/>
          <a:ext cx="1407565" cy="60285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28575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"/>
              <a:cs typeface="Arial"/>
            </a:rPr>
            <a:t>Dynamic Load</a:t>
          </a:r>
        </a:p>
        <a:p xmlns:a="http://schemas.openxmlformats.org/drawingml/2006/main"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"/>
              <a:cs typeface="Arial"/>
            </a:rPr>
            <a:t>Pdiss =  </a:t>
          </a:r>
          <a:r>
            <a:rPr lang="en-US" sz="1300" b="0" i="0" u="sng" strike="noStrike">
              <a:solidFill>
                <a:srgbClr val="000000"/>
              </a:solidFill>
              <a:latin typeface="Arial"/>
              <a:cs typeface="Arial"/>
            </a:rPr>
            <a:t>  Vacc</a:t>
          </a:r>
          <a:r>
            <a:rPr lang="en-US" sz="1300" b="0" i="0" u="sng" strike="noStrike" baseline="30000">
              <a:solidFill>
                <a:srgbClr val="000000"/>
              </a:solidFill>
              <a:latin typeface="Arial"/>
              <a:cs typeface="Arial"/>
            </a:rPr>
            <a:t>2    </a:t>
          </a:r>
          <a:endParaRPr lang="en-US" sz="1300" b="0" i="0" u="sng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rial"/>
              <a:cs typeface="Arial"/>
            </a:rPr>
            <a:t>               R/Qo Qo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0.06375</cdr:x>
      <cdr:y>0.01475</cdr:y>
    </cdr:from>
    <cdr:to>
      <cdr:x>0.07675</cdr:x>
      <cdr:y>0.91475</cdr:y>
    </cdr:to>
    <cdr:sp macro="" textlink="">
      <cdr:nvSpPr>
        <cdr:cNvPr id="2457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181" y="82610"/>
          <a:ext cx="119738" cy="50406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FFFFFF"/>
          </a:solidFill>
          <a:miter lim="800000"/>
          <a:headEnd/>
          <a:tailEnd/>
        </a:ln>
      </cdr:spPr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37"/>
  <sheetViews>
    <sheetView tabSelected="1" zoomScaleNormal="100" workbookViewId="0">
      <pane ySplit="7116" topLeftCell="A52"/>
      <selection activeCell="D2" sqref="D2"/>
      <selection pane="bottomLeft" activeCell="A41" sqref="A41"/>
    </sheetView>
  </sheetViews>
  <sheetFormatPr defaultRowHeight="13.2"/>
  <cols>
    <col min="1" max="1" width="37.44140625" customWidth="1"/>
    <col min="2" max="9" width="12.88671875" style="1" customWidth="1"/>
    <col min="10" max="10" width="11.5546875" style="1" customWidth="1"/>
    <col min="11" max="11" width="11.21875" style="1" customWidth="1"/>
    <col min="12" max="12" width="11.44140625" style="1" bestFit="1" customWidth="1"/>
    <col min="13" max="13" width="13.21875" customWidth="1"/>
    <col min="14" max="14" width="17.33203125" bestFit="1" customWidth="1"/>
    <col min="15" max="15" width="12.33203125" customWidth="1"/>
    <col min="16" max="16" width="19.44140625" style="6" customWidth="1"/>
    <col min="17" max="17" width="12.33203125" style="6" customWidth="1"/>
    <col min="18" max="18" width="13.44140625" style="6" bestFit="1" customWidth="1"/>
    <col min="19" max="31" width="12.33203125" style="6" customWidth="1"/>
    <col min="32" max="32" width="13.33203125" bestFit="1" customWidth="1"/>
    <col min="33" max="33" width="13.33203125" customWidth="1"/>
    <col min="34" max="35" width="13" customWidth="1"/>
    <col min="36" max="36" width="11.6640625" bestFit="1" customWidth="1"/>
    <col min="37" max="37" width="11.44140625" bestFit="1" customWidth="1"/>
    <col min="38" max="39" width="10.5546875" customWidth="1"/>
    <col min="40" max="40" width="11.5546875" bestFit="1" customWidth="1"/>
    <col min="41" max="42" width="11.5546875" customWidth="1"/>
    <col min="43" max="43" width="12.33203125" bestFit="1" customWidth="1"/>
    <col min="44" max="44" width="12.33203125" customWidth="1"/>
    <col min="45" max="45" width="16" style="10" customWidth="1"/>
    <col min="46" max="46" width="12.33203125" customWidth="1"/>
    <col min="47" max="47" width="23.5546875" bestFit="1" customWidth="1"/>
    <col min="48" max="48" width="12" customWidth="1"/>
    <col min="49" max="49" width="16.44140625" bestFit="1" customWidth="1"/>
    <col min="50" max="50" width="18.109375" bestFit="1" customWidth="1"/>
  </cols>
  <sheetData>
    <row r="1" spans="1:59" s="20" customFormat="1" ht="40.200000000000003">
      <c r="A1" s="188" t="s">
        <v>118</v>
      </c>
      <c r="B1" s="189">
        <v>18000000</v>
      </c>
      <c r="C1" s="180" t="s">
        <v>170</v>
      </c>
      <c r="D1" s="192">
        <v>2E-3</v>
      </c>
      <c r="E1" s="180" t="s">
        <v>119</v>
      </c>
      <c r="F1" s="193">
        <v>1.25</v>
      </c>
      <c r="G1" s="180" t="s">
        <v>124</v>
      </c>
      <c r="H1" s="193">
        <v>1.5</v>
      </c>
      <c r="I1" s="180" t="s">
        <v>143</v>
      </c>
      <c r="J1" s="193">
        <v>1</v>
      </c>
      <c r="K1" s="188" t="s">
        <v>169</v>
      </c>
      <c r="L1" s="194">
        <v>1.25</v>
      </c>
      <c r="M1" s="188" t="s">
        <v>134</v>
      </c>
      <c r="N1" s="219">
        <v>10</v>
      </c>
      <c r="O1" s="181"/>
      <c r="P1" s="190"/>
      <c r="Q1" s="181"/>
      <c r="Z1" s="191"/>
    </row>
    <row r="2" spans="1:59" s="20" customFormat="1" ht="52.8">
      <c r="B2" s="180" t="s">
        <v>155</v>
      </c>
      <c r="C2" s="180" t="s">
        <v>156</v>
      </c>
      <c r="D2" s="180" t="s">
        <v>173</v>
      </c>
      <c r="E2" s="180" t="s">
        <v>174</v>
      </c>
      <c r="F2" s="180" t="s">
        <v>175</v>
      </c>
      <c r="G2" s="180" t="s">
        <v>167</v>
      </c>
      <c r="H2" s="180" t="s">
        <v>166</v>
      </c>
      <c r="I2" s="180" t="s">
        <v>176</v>
      </c>
      <c r="J2" s="180" t="s">
        <v>177</v>
      </c>
      <c r="K2" s="180" t="s">
        <v>171</v>
      </c>
      <c r="L2" s="180" t="s">
        <v>172</v>
      </c>
      <c r="M2" s="180" t="s">
        <v>165</v>
      </c>
      <c r="N2" s="21"/>
      <c r="O2" s="204"/>
      <c r="P2" s="205"/>
      <c r="Q2" s="206"/>
      <c r="R2" s="207"/>
      <c r="S2" s="208"/>
      <c r="T2" s="207"/>
      <c r="U2" s="207"/>
      <c r="V2" s="205"/>
      <c r="W2" s="205"/>
      <c r="X2" s="205"/>
      <c r="Y2" s="205"/>
      <c r="Z2" s="205"/>
      <c r="AA2" s="205"/>
      <c r="AB2" s="205"/>
      <c r="AC2" s="205"/>
      <c r="AD2" s="205"/>
      <c r="AE2" s="209"/>
      <c r="AF2" s="205"/>
      <c r="AG2" s="205"/>
      <c r="AH2" s="205"/>
      <c r="AI2" s="205"/>
      <c r="AJ2" s="205"/>
    </row>
    <row r="3" spans="1:59" ht="15.6" customHeight="1">
      <c r="A3" t="s">
        <v>0</v>
      </c>
      <c r="B3" s="2">
        <f t="shared" ref="B3:J3" si="0">$B$1</f>
        <v>18000000</v>
      </c>
      <c r="C3" s="2">
        <f t="shared" si="0"/>
        <v>18000000</v>
      </c>
      <c r="D3" s="2">
        <f t="shared" si="0"/>
        <v>18000000</v>
      </c>
      <c r="E3" s="2">
        <f t="shared" si="0"/>
        <v>18000000</v>
      </c>
      <c r="F3" s="2">
        <f t="shared" si="0"/>
        <v>18000000</v>
      </c>
      <c r="G3" s="2">
        <f t="shared" si="0"/>
        <v>18000000</v>
      </c>
      <c r="H3" s="2">
        <f t="shared" si="0"/>
        <v>18000000</v>
      </c>
      <c r="I3" s="2">
        <f t="shared" si="0"/>
        <v>18000000</v>
      </c>
      <c r="J3" s="2">
        <f t="shared" si="0"/>
        <v>18000000</v>
      </c>
      <c r="K3" s="2"/>
      <c r="L3" s="2"/>
      <c r="M3" s="2"/>
      <c r="N3" s="1"/>
      <c r="O3" s="26" t="s">
        <v>28</v>
      </c>
      <c r="P3" s="11">
        <v>1288</v>
      </c>
      <c r="Q3" s="210"/>
      <c r="R3" s="211"/>
      <c r="S3" s="211"/>
      <c r="T3" s="212"/>
      <c r="U3" s="215"/>
      <c r="V3" s="214"/>
      <c r="W3" s="215"/>
      <c r="X3" s="214"/>
      <c r="Y3" s="214"/>
      <c r="Z3" s="214"/>
      <c r="AA3" s="19"/>
      <c r="AB3" s="214"/>
      <c r="AC3" s="214"/>
      <c r="AD3" s="216"/>
      <c r="AE3" s="217"/>
      <c r="AF3" s="183"/>
      <c r="AG3" s="183"/>
      <c r="AH3" s="183"/>
      <c r="AI3" s="183"/>
      <c r="AJ3" s="183"/>
      <c r="AS3"/>
    </row>
    <row r="4" spans="1:59" ht="15.6" customHeight="1">
      <c r="A4" t="s">
        <v>1</v>
      </c>
      <c r="B4" s="2">
        <v>1500000000</v>
      </c>
      <c r="C4" s="2">
        <v>1500000000</v>
      </c>
      <c r="D4" s="2">
        <v>1500000000</v>
      </c>
      <c r="E4" s="2">
        <v>1500000000</v>
      </c>
      <c r="F4" s="2">
        <v>1500000000</v>
      </c>
      <c r="G4" s="2">
        <v>1500000000</v>
      </c>
      <c r="H4" s="2">
        <v>1500000000</v>
      </c>
      <c r="I4" s="2">
        <v>1500000000</v>
      </c>
      <c r="J4" s="2">
        <v>1500000000</v>
      </c>
      <c r="K4" s="2"/>
      <c r="L4" s="2"/>
      <c r="M4" s="2"/>
      <c r="N4" s="5"/>
      <c r="O4" s="26" t="s">
        <v>29</v>
      </c>
      <c r="P4" s="11">
        <v>1119</v>
      </c>
      <c r="Q4" s="213"/>
      <c r="R4" s="15"/>
      <c r="S4" s="211"/>
      <c r="T4" s="212"/>
      <c r="U4" s="215"/>
      <c r="V4" s="214"/>
      <c r="W4" s="215"/>
      <c r="X4" s="214"/>
      <c r="Y4" s="214"/>
      <c r="Z4" s="214"/>
      <c r="AA4" s="19"/>
      <c r="AB4" s="214"/>
      <c r="AC4" s="214"/>
      <c r="AD4" s="216"/>
      <c r="AE4" s="217"/>
      <c r="AF4" s="216"/>
      <c r="AG4" s="215"/>
      <c r="AH4" s="214"/>
      <c r="AI4" s="214"/>
      <c r="AJ4" s="14"/>
      <c r="AS4"/>
    </row>
    <row r="5" spans="1:59" ht="15.6" customHeight="1">
      <c r="A5" t="s">
        <v>56</v>
      </c>
      <c r="B5" s="183">
        <v>8</v>
      </c>
      <c r="C5" s="183">
        <v>8</v>
      </c>
      <c r="D5" s="183">
        <v>8</v>
      </c>
      <c r="E5" s="183">
        <v>8</v>
      </c>
      <c r="F5" s="183">
        <v>8</v>
      </c>
      <c r="G5" s="183">
        <v>8</v>
      </c>
      <c r="H5" s="183">
        <v>8</v>
      </c>
      <c r="I5" s="183">
        <v>8</v>
      </c>
      <c r="J5" s="183">
        <v>8</v>
      </c>
      <c r="K5" s="183"/>
      <c r="L5" s="183"/>
      <c r="M5" s="1"/>
      <c r="N5" s="5"/>
      <c r="O5" s="26" t="s">
        <v>30</v>
      </c>
      <c r="P5" s="11">
        <v>965</v>
      </c>
      <c r="Q5" s="213"/>
      <c r="R5" s="15"/>
      <c r="S5" s="211"/>
      <c r="T5" s="212"/>
      <c r="U5" s="215"/>
      <c r="V5" s="214"/>
      <c r="W5" s="215"/>
      <c r="X5" s="214"/>
      <c r="Y5" s="214"/>
      <c r="Z5" s="214"/>
      <c r="AA5" s="19"/>
      <c r="AB5" s="214"/>
      <c r="AC5" s="214"/>
      <c r="AD5" s="216"/>
      <c r="AE5" s="217"/>
      <c r="AF5" s="216"/>
      <c r="AG5" s="215"/>
      <c r="AH5" s="214"/>
      <c r="AI5" s="214"/>
      <c r="AJ5" s="14"/>
      <c r="AS5"/>
    </row>
    <row r="6" spans="1:59" ht="15.6" customHeight="1">
      <c r="A6" s="12" t="s">
        <v>26</v>
      </c>
      <c r="B6" s="183">
        <f t="shared" ref="B6:H6" si="1">B5*B23</f>
        <v>80</v>
      </c>
      <c r="C6" s="183">
        <f t="shared" si="1"/>
        <v>40</v>
      </c>
      <c r="D6" s="183">
        <f t="shared" si="1"/>
        <v>80</v>
      </c>
      <c r="E6" s="183">
        <f t="shared" ref="E6" si="2">E5*E23</f>
        <v>80</v>
      </c>
      <c r="F6" s="183">
        <f t="shared" si="1"/>
        <v>40</v>
      </c>
      <c r="G6" s="183">
        <f t="shared" ref="G6:J6" si="3">G5*G23</f>
        <v>32</v>
      </c>
      <c r="H6" s="183">
        <f t="shared" si="1"/>
        <v>40</v>
      </c>
      <c r="I6" s="183">
        <f t="shared" si="3"/>
        <v>24</v>
      </c>
      <c r="J6" s="183">
        <f t="shared" si="3"/>
        <v>32</v>
      </c>
      <c r="K6" s="183"/>
      <c r="L6" s="183"/>
      <c r="M6" s="1"/>
      <c r="N6" s="5"/>
      <c r="O6" s="26" t="s">
        <v>31</v>
      </c>
      <c r="P6" s="11">
        <v>993</v>
      </c>
      <c r="Q6" s="213"/>
      <c r="R6" s="211"/>
      <c r="S6" s="212"/>
      <c r="T6" s="212"/>
      <c r="U6" s="214"/>
      <c r="V6" s="215"/>
      <c r="W6" s="214"/>
      <c r="X6" s="214"/>
      <c r="Y6" s="214"/>
      <c r="Z6" s="19"/>
      <c r="AA6" s="214"/>
      <c r="AB6" s="214"/>
      <c r="AC6" s="216"/>
      <c r="AD6" s="217"/>
      <c r="AE6" s="216"/>
      <c r="AF6" s="215"/>
      <c r="AG6" s="214"/>
      <c r="AH6" s="214"/>
      <c r="AI6" s="14"/>
      <c r="AS6"/>
    </row>
    <row r="7" spans="1:59" ht="15.6" customHeight="1">
      <c r="A7" t="s">
        <v>17</v>
      </c>
      <c r="B7" s="16">
        <f t="shared" ref="B7:H7" si="4">300000000/B4/2*B8*B5*1.4</f>
        <v>7.84</v>
      </c>
      <c r="C7" s="16">
        <f t="shared" si="4"/>
        <v>7.84</v>
      </c>
      <c r="D7" s="16">
        <f t="shared" si="4"/>
        <v>7.84</v>
      </c>
      <c r="E7" s="16">
        <f t="shared" ref="E7" si="5">300000000/E4/2*E8*E5*1.4</f>
        <v>7.84</v>
      </c>
      <c r="F7" s="16">
        <f t="shared" si="4"/>
        <v>7.84</v>
      </c>
      <c r="G7" s="16">
        <f t="shared" ref="G7:J7" si="6">300000000/G4/2*G8*G5*1.4</f>
        <v>7.84</v>
      </c>
      <c r="H7" s="16">
        <f t="shared" si="4"/>
        <v>7.84</v>
      </c>
      <c r="I7" s="16">
        <f t="shared" si="6"/>
        <v>7.84</v>
      </c>
      <c r="J7" s="16">
        <f t="shared" si="6"/>
        <v>7.84</v>
      </c>
      <c r="K7" s="16"/>
      <c r="L7" s="16"/>
      <c r="M7" s="3"/>
      <c r="N7" s="5"/>
      <c r="O7" s="26" t="s">
        <v>32</v>
      </c>
      <c r="P7" s="11">
        <v>1130</v>
      </c>
      <c r="Q7" s="213"/>
      <c r="R7" s="23"/>
      <c r="S7" s="211"/>
      <c r="T7" s="212"/>
      <c r="U7" s="215"/>
      <c r="V7" s="214"/>
      <c r="W7" s="215"/>
      <c r="X7" s="214"/>
      <c r="Y7" s="214"/>
      <c r="Z7" s="214"/>
      <c r="AA7" s="19"/>
      <c r="AB7" s="214"/>
      <c r="AC7" s="214"/>
      <c r="AD7" s="216"/>
      <c r="AE7" s="217"/>
      <c r="AF7" s="216"/>
      <c r="AG7" s="215"/>
      <c r="AH7" s="214"/>
      <c r="AI7" s="214"/>
      <c r="AJ7" s="14"/>
      <c r="AS7"/>
    </row>
    <row r="8" spans="1:59" ht="15.6" customHeight="1">
      <c r="A8" t="s">
        <v>3</v>
      </c>
      <c r="B8" s="16">
        <v>7</v>
      </c>
      <c r="C8" s="16">
        <v>7</v>
      </c>
      <c r="D8" s="16">
        <v>7</v>
      </c>
      <c r="E8" s="16">
        <v>7</v>
      </c>
      <c r="F8" s="16">
        <v>7</v>
      </c>
      <c r="G8" s="16">
        <v>7</v>
      </c>
      <c r="H8" s="16">
        <v>7</v>
      </c>
      <c r="I8" s="16">
        <v>7</v>
      </c>
      <c r="J8" s="16">
        <v>7</v>
      </c>
      <c r="K8" s="16"/>
      <c r="L8" s="16"/>
      <c r="M8" s="3"/>
      <c r="N8" s="1"/>
      <c r="O8" s="14"/>
      <c r="P8" s="214"/>
      <c r="Q8" s="213"/>
      <c r="R8" s="23"/>
      <c r="S8" s="211"/>
      <c r="T8" s="212"/>
      <c r="U8" s="215"/>
      <c r="V8" s="214"/>
      <c r="W8" s="215"/>
      <c r="X8" s="214"/>
      <c r="Y8" s="214"/>
      <c r="Z8" s="214"/>
      <c r="AA8" s="19"/>
      <c r="AB8" s="214"/>
      <c r="AC8" s="214"/>
      <c r="AD8" s="216"/>
      <c r="AE8" s="217"/>
      <c r="AF8" s="216"/>
      <c r="AG8" s="215"/>
      <c r="AH8" s="214"/>
      <c r="AI8" s="214"/>
      <c r="AJ8" s="14"/>
      <c r="AS8"/>
    </row>
    <row r="9" spans="1:59" ht="15.6" customHeight="1">
      <c r="A9" t="s">
        <v>16</v>
      </c>
      <c r="B9" s="19">
        <f t="shared" ref="B9:H9" si="7">((300000000/B4/2*B8)*B3)/1000000</f>
        <v>12.600000000000001</v>
      </c>
      <c r="C9" s="19">
        <f t="shared" si="7"/>
        <v>12.600000000000001</v>
      </c>
      <c r="D9" s="19">
        <f t="shared" si="7"/>
        <v>12.600000000000001</v>
      </c>
      <c r="E9" s="19">
        <f t="shared" ref="E9" si="8">((300000000/E4/2*E8)*E3)/1000000</f>
        <v>12.600000000000001</v>
      </c>
      <c r="F9" s="19">
        <f t="shared" si="7"/>
        <v>12.600000000000001</v>
      </c>
      <c r="G9" s="19">
        <f t="shared" ref="G9:J9" si="9">((300000000/G4/2*G8)*G3)/1000000</f>
        <v>12.600000000000001</v>
      </c>
      <c r="H9" s="19">
        <f t="shared" si="7"/>
        <v>12.600000000000001</v>
      </c>
      <c r="I9" s="19">
        <f t="shared" si="9"/>
        <v>12.600000000000001</v>
      </c>
      <c r="J9" s="19">
        <f t="shared" si="9"/>
        <v>12.600000000000001</v>
      </c>
      <c r="K9" s="19"/>
      <c r="L9" s="19"/>
      <c r="M9" s="4"/>
      <c r="N9" s="1"/>
      <c r="O9" s="14"/>
      <c r="P9" s="214"/>
      <c r="Q9" s="213"/>
      <c r="R9" s="15"/>
      <c r="S9" s="211"/>
      <c r="T9" s="212"/>
      <c r="U9" s="215"/>
      <c r="V9" s="214"/>
      <c r="W9" s="215"/>
      <c r="X9" s="214"/>
      <c r="Y9" s="214"/>
      <c r="Z9" s="214"/>
      <c r="AA9" s="19"/>
      <c r="AB9" s="214"/>
      <c r="AC9" s="214"/>
      <c r="AD9" s="216"/>
      <c r="AE9" s="217"/>
      <c r="AF9" s="216"/>
      <c r="AG9" s="215"/>
      <c r="AH9" s="14"/>
      <c r="AI9" s="14"/>
      <c r="AJ9" s="14"/>
      <c r="AS9"/>
    </row>
    <row r="10" spans="1:59" ht="15.6" customHeight="1">
      <c r="A10" t="s">
        <v>59</v>
      </c>
      <c r="B10" s="19">
        <f t="shared" ref="B10:H10" si="10">B9*B5</f>
        <v>100.80000000000001</v>
      </c>
      <c r="C10" s="19">
        <f t="shared" si="10"/>
        <v>100.80000000000001</v>
      </c>
      <c r="D10" s="19">
        <f t="shared" si="10"/>
        <v>100.80000000000001</v>
      </c>
      <c r="E10" s="19">
        <f t="shared" ref="E10" si="11">E9*E5</f>
        <v>100.80000000000001</v>
      </c>
      <c r="F10" s="19">
        <f t="shared" si="10"/>
        <v>100.80000000000001</v>
      </c>
      <c r="G10" s="19">
        <f t="shared" ref="G10:J10" si="12">G9*G5</f>
        <v>100.80000000000001</v>
      </c>
      <c r="H10" s="19">
        <f t="shared" si="10"/>
        <v>100.80000000000001</v>
      </c>
      <c r="I10" s="19">
        <f t="shared" si="12"/>
        <v>100.80000000000001</v>
      </c>
      <c r="J10" s="19">
        <f t="shared" si="12"/>
        <v>100.80000000000001</v>
      </c>
      <c r="K10" s="19"/>
      <c r="L10" s="19"/>
      <c r="M10" s="4"/>
      <c r="N10" s="3"/>
      <c r="O10" s="203"/>
      <c r="P10" s="214"/>
      <c r="Q10" s="213"/>
      <c r="R10" s="15"/>
      <c r="S10" s="211"/>
      <c r="T10" s="212"/>
      <c r="U10" s="215"/>
      <c r="V10" s="214"/>
      <c r="W10" s="215"/>
      <c r="X10" s="214"/>
      <c r="Y10" s="214"/>
      <c r="Z10" s="214"/>
      <c r="AA10" s="19"/>
      <c r="AB10" s="214"/>
      <c r="AC10" s="214"/>
      <c r="AD10" s="216"/>
      <c r="AE10" s="217"/>
      <c r="AF10" s="216"/>
      <c r="AG10" s="14"/>
      <c r="AH10" s="14"/>
      <c r="AI10" s="14"/>
      <c r="AJ10" s="14"/>
      <c r="AS10"/>
    </row>
    <row r="11" spans="1:59" ht="15.6" customHeight="1">
      <c r="A11" s="27" t="s">
        <v>132</v>
      </c>
      <c r="B11" s="19">
        <v>1</v>
      </c>
      <c r="C11" s="19">
        <v>2</v>
      </c>
      <c r="D11" s="19">
        <v>1</v>
      </c>
      <c r="E11" s="19">
        <v>1</v>
      </c>
      <c r="F11" s="19">
        <v>2</v>
      </c>
      <c r="G11" s="19">
        <v>3</v>
      </c>
      <c r="H11" s="19">
        <v>2</v>
      </c>
      <c r="I11" s="16">
        <v>3.5</v>
      </c>
      <c r="J11" s="16">
        <v>2.5</v>
      </c>
      <c r="K11" s="19"/>
      <c r="L11" s="19"/>
      <c r="M11" s="4"/>
      <c r="N11" s="3"/>
      <c r="O11" s="203"/>
      <c r="P11" s="214"/>
      <c r="Q11" s="213"/>
      <c r="R11" s="15"/>
      <c r="S11" s="211"/>
      <c r="T11" s="212"/>
      <c r="U11" s="215"/>
      <c r="V11" s="214"/>
      <c r="W11" s="215"/>
      <c r="X11" s="214"/>
      <c r="Y11" s="214"/>
      <c r="Z11" s="214"/>
      <c r="AA11" s="19"/>
      <c r="AB11" s="214"/>
      <c r="AC11" s="214"/>
      <c r="AD11" s="216"/>
      <c r="AE11" s="217"/>
      <c r="AF11" s="216"/>
      <c r="AG11" s="14"/>
      <c r="AH11" s="14"/>
      <c r="AI11" s="14"/>
      <c r="AJ11" s="14"/>
      <c r="AS11"/>
    </row>
    <row r="12" spans="1:59" ht="15.6" customHeight="1">
      <c r="A12" s="27" t="s">
        <v>135</v>
      </c>
      <c r="B12" s="19">
        <v>0</v>
      </c>
      <c r="C12" s="19">
        <v>0</v>
      </c>
      <c r="D12" s="19">
        <v>1</v>
      </c>
      <c r="E12" s="19">
        <v>1</v>
      </c>
      <c r="F12" s="19">
        <v>1</v>
      </c>
      <c r="G12" s="19">
        <v>0</v>
      </c>
      <c r="H12" s="19">
        <v>0</v>
      </c>
      <c r="I12" s="19">
        <v>0</v>
      </c>
      <c r="J12" s="19">
        <v>0</v>
      </c>
      <c r="K12" s="19"/>
      <c r="L12" s="19"/>
      <c r="M12" s="4"/>
      <c r="N12" s="3"/>
      <c r="O12" s="203"/>
      <c r="P12" s="214"/>
      <c r="Q12" s="213"/>
      <c r="R12" s="213"/>
      <c r="S12" s="213"/>
      <c r="T12" s="213"/>
      <c r="U12" s="214"/>
      <c r="V12" s="214"/>
      <c r="W12" s="214"/>
      <c r="X12" s="214"/>
      <c r="Y12" s="217"/>
      <c r="Z12" s="214"/>
      <c r="AA12" s="214"/>
      <c r="AB12" s="214"/>
      <c r="AC12" s="214"/>
      <c r="AD12" s="14"/>
      <c r="AE12" s="14"/>
      <c r="AF12" s="14"/>
      <c r="AG12" s="14"/>
      <c r="AH12" s="14"/>
      <c r="AI12" s="14"/>
      <c r="AJ12" s="14"/>
      <c r="AS12"/>
    </row>
    <row r="13" spans="1:59" ht="15.6" customHeight="1">
      <c r="A13" s="27" t="s">
        <v>131</v>
      </c>
      <c r="B13" s="233">
        <f>IF(B12=1, $D$1*0.25, $D$1*B11)</f>
        <v>2E-3</v>
      </c>
      <c r="C13" s="233">
        <f t="shared" ref="C13:H13" si="13">IF(C12=1, $D$1*0.25, $D$1*C11)</f>
        <v>4.0000000000000001E-3</v>
      </c>
      <c r="D13" s="233">
        <f t="shared" si="13"/>
        <v>5.0000000000000001E-4</v>
      </c>
      <c r="E13" s="233">
        <f t="shared" ref="E13" si="14">IF(E12=1, $D$1*0.25, $D$1*E11)</f>
        <v>5.0000000000000001E-4</v>
      </c>
      <c r="F13" s="233">
        <f t="shared" si="13"/>
        <v>5.0000000000000001E-4</v>
      </c>
      <c r="G13" s="233">
        <f t="shared" ref="G13:J13" si="15">IF(G12=1, $D$1*0.25, $D$1*G11)</f>
        <v>6.0000000000000001E-3</v>
      </c>
      <c r="H13" s="233">
        <f t="shared" si="13"/>
        <v>4.0000000000000001E-3</v>
      </c>
      <c r="I13" s="233">
        <f t="shared" si="15"/>
        <v>7.0000000000000001E-3</v>
      </c>
      <c r="J13" s="233">
        <f t="shared" si="15"/>
        <v>5.0000000000000001E-3</v>
      </c>
      <c r="K13" s="233"/>
      <c r="L13" s="233"/>
      <c r="M13" s="4"/>
      <c r="N13" s="3"/>
      <c r="O13" s="203"/>
      <c r="P13" s="214"/>
      <c r="Q13" s="213"/>
      <c r="R13" s="213"/>
      <c r="S13" s="213"/>
      <c r="T13" s="213"/>
      <c r="U13" s="214"/>
      <c r="V13" s="214"/>
      <c r="W13" s="214"/>
      <c r="X13" s="214"/>
      <c r="Y13" s="217"/>
      <c r="Z13" s="214"/>
      <c r="AA13" s="214"/>
      <c r="AB13" s="214"/>
      <c r="AC13" s="214"/>
      <c r="AD13" s="14"/>
      <c r="AE13" s="14"/>
      <c r="AF13" s="14"/>
      <c r="AG13" s="14"/>
      <c r="AH13" s="14"/>
      <c r="AI13" s="14"/>
      <c r="AJ13" s="14"/>
      <c r="AS13"/>
    </row>
    <row r="14" spans="1:59" ht="15.6" customHeight="1">
      <c r="A14" s="27" t="s">
        <v>137</v>
      </c>
      <c r="B14" s="19">
        <v>1288</v>
      </c>
      <c r="C14" s="19">
        <v>1288</v>
      </c>
      <c r="D14" s="19">
        <v>1288</v>
      </c>
      <c r="E14" s="19">
        <v>1288</v>
      </c>
      <c r="F14" s="19">
        <v>1288</v>
      </c>
      <c r="G14" s="19">
        <v>1288</v>
      </c>
      <c r="H14" s="19">
        <v>1288</v>
      </c>
      <c r="I14" s="19">
        <v>1288</v>
      </c>
      <c r="J14" s="19">
        <v>1288</v>
      </c>
      <c r="K14" s="19"/>
      <c r="L14" s="19"/>
      <c r="M14" s="4"/>
      <c r="N14" s="3"/>
      <c r="O14" s="203"/>
      <c r="P14" s="214"/>
      <c r="Q14" s="213"/>
      <c r="R14" s="218"/>
      <c r="S14" s="213"/>
      <c r="T14" s="213"/>
      <c r="U14" s="214"/>
      <c r="V14" s="214"/>
      <c r="W14" s="214"/>
      <c r="X14" s="214"/>
      <c r="Y14" s="217"/>
      <c r="Z14" s="214"/>
      <c r="AA14" s="214"/>
      <c r="AB14" s="214"/>
      <c r="AC14" s="214"/>
      <c r="AD14" s="14"/>
      <c r="AE14" s="14"/>
      <c r="AF14" s="14"/>
      <c r="AG14" s="14"/>
      <c r="AH14" s="14"/>
      <c r="AI14" s="14"/>
      <c r="AJ14" s="14"/>
      <c r="AS14"/>
    </row>
    <row r="15" spans="1:59" ht="15.6" customHeight="1">
      <c r="A15" s="27" t="s">
        <v>136</v>
      </c>
      <c r="B15" s="18">
        <v>0.7</v>
      </c>
      <c r="C15" s="18">
        <v>0.7</v>
      </c>
      <c r="D15" s="18">
        <v>0.7</v>
      </c>
      <c r="E15" s="18">
        <v>0.7</v>
      </c>
      <c r="F15" s="18">
        <v>0.7</v>
      </c>
      <c r="G15" s="18">
        <v>0.7</v>
      </c>
      <c r="H15" s="18">
        <v>0.7</v>
      </c>
      <c r="I15" s="18">
        <v>0.7</v>
      </c>
      <c r="J15" s="18">
        <v>0.7</v>
      </c>
      <c r="K15" s="18"/>
      <c r="L15" s="18"/>
      <c r="M15" s="4"/>
      <c r="N15" s="3"/>
      <c r="O15" s="203"/>
      <c r="P15" s="214"/>
      <c r="Q15" s="213"/>
      <c r="R15" s="218"/>
      <c r="S15" s="213"/>
      <c r="T15" s="213"/>
      <c r="U15" s="214"/>
      <c r="V15" s="214"/>
      <c r="W15" s="214"/>
      <c r="X15" s="214"/>
      <c r="Y15" s="217"/>
      <c r="Z15" s="214"/>
      <c r="AA15" s="214"/>
      <c r="AB15" s="214"/>
      <c r="AC15" s="214"/>
      <c r="AD15" s="14"/>
      <c r="AE15" s="14"/>
      <c r="AF15" s="14"/>
      <c r="AG15" s="14"/>
      <c r="AH15" s="14"/>
      <c r="AI15" s="14"/>
      <c r="AJ15" s="14"/>
      <c r="AS15"/>
    </row>
    <row r="16" spans="1:59" ht="15.6" customHeight="1">
      <c r="A16" s="27" t="s">
        <v>133</v>
      </c>
      <c r="B16" s="195">
        <f>MIN(20000000,$B$1/(B14*B13))</f>
        <v>6987577.6397515526</v>
      </c>
      <c r="C16" s="195">
        <f t="shared" ref="C16:H16" si="16">MIN(20000000,$B$1/(C14*C13))</f>
        <v>3493788.8198757763</v>
      </c>
      <c r="D16" s="195">
        <f t="shared" si="16"/>
        <v>20000000</v>
      </c>
      <c r="E16" s="195">
        <f t="shared" ref="E16" si="17">MIN(20000000,$B$1/(E14*E13))</f>
        <v>20000000</v>
      </c>
      <c r="F16" s="195">
        <f t="shared" si="16"/>
        <v>20000000</v>
      </c>
      <c r="G16" s="195">
        <f t="shared" si="16"/>
        <v>2329192.5465838509</v>
      </c>
      <c r="H16" s="195">
        <f t="shared" si="16"/>
        <v>3493788.8198757763</v>
      </c>
      <c r="I16" s="195">
        <f t="shared" ref="I16:J16" si="18">MIN(20000000,$B$1/(I14*I13))</f>
        <v>1996450.7542147294</v>
      </c>
      <c r="J16" s="195">
        <f t="shared" si="18"/>
        <v>2795031.0559006208</v>
      </c>
      <c r="K16" s="195"/>
      <c r="L16" s="195"/>
      <c r="M16" s="4"/>
      <c r="N16" s="3"/>
      <c r="O16" s="203"/>
      <c r="P16" s="214"/>
      <c r="Q16" s="210"/>
      <c r="R16" s="210"/>
      <c r="S16" s="213"/>
      <c r="T16" s="213"/>
      <c r="U16" s="213"/>
      <c r="V16" s="15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7"/>
      <c r="AW16" s="214"/>
      <c r="AX16" s="214"/>
      <c r="AY16" s="214"/>
      <c r="AZ16" s="214"/>
      <c r="BA16" s="14"/>
      <c r="BB16" s="14"/>
      <c r="BC16" s="14"/>
      <c r="BD16" s="14"/>
      <c r="BE16" s="14"/>
      <c r="BF16" s="14"/>
      <c r="BG16" s="14"/>
    </row>
    <row r="17" spans="1:59" ht="15.6" customHeight="1">
      <c r="A17" s="27" t="s">
        <v>33</v>
      </c>
      <c r="B17" s="195">
        <f>19000000000-($B$1*300)</f>
        <v>13600000000</v>
      </c>
      <c r="C17" s="195">
        <f t="shared" ref="C17:J17" si="19">19000000000-($B$1*300)</f>
        <v>13600000000</v>
      </c>
      <c r="D17" s="195">
        <f t="shared" si="19"/>
        <v>13600000000</v>
      </c>
      <c r="E17" s="195">
        <f t="shared" si="19"/>
        <v>13600000000</v>
      </c>
      <c r="F17" s="195">
        <f t="shared" si="19"/>
        <v>13600000000</v>
      </c>
      <c r="G17" s="195">
        <f t="shared" si="19"/>
        <v>13600000000</v>
      </c>
      <c r="H17" s="195">
        <f t="shared" si="19"/>
        <v>13600000000</v>
      </c>
      <c r="I17" s="195">
        <f t="shared" si="19"/>
        <v>13600000000</v>
      </c>
      <c r="J17" s="195">
        <f t="shared" si="19"/>
        <v>13600000000</v>
      </c>
      <c r="K17" s="195"/>
      <c r="L17" s="195"/>
      <c r="M17" s="243" t="s">
        <v>168</v>
      </c>
      <c r="N17" s="3"/>
      <c r="O17" s="203"/>
      <c r="P17" s="214"/>
      <c r="Q17" s="210"/>
      <c r="R17" s="210"/>
      <c r="S17" s="213"/>
      <c r="T17" s="213"/>
      <c r="U17" s="213"/>
      <c r="V17" s="15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7"/>
      <c r="AW17" s="214"/>
      <c r="AX17" s="214"/>
      <c r="AY17" s="214"/>
      <c r="AZ17" s="214"/>
      <c r="BA17" s="14"/>
      <c r="BB17" s="14"/>
      <c r="BC17" s="14"/>
      <c r="BD17" s="14"/>
      <c r="BE17" s="14"/>
      <c r="BF17" s="14"/>
      <c r="BG17" s="14"/>
    </row>
    <row r="18" spans="1:59" ht="15.6" customHeight="1">
      <c r="A18" s="27" t="s">
        <v>138</v>
      </c>
      <c r="B18" s="232">
        <f t="shared" ref="B18:J18" si="20">(B15/(4*B14*B16))*((($B$1+(B13*B14*B16))^2)+((2*B16*$N$1*$B$1/B4)^2))/1000</f>
        <v>25.254685390224139</v>
      </c>
      <c r="C18" s="232">
        <f t="shared" si="20"/>
        <v>50.427342695112074</v>
      </c>
      <c r="D18" s="232">
        <f t="shared" si="20"/>
        <v>6.6346086956521741</v>
      </c>
      <c r="E18" s="232">
        <f t="shared" si="20"/>
        <v>6.6346086956521741</v>
      </c>
      <c r="F18" s="232">
        <f t="shared" si="20"/>
        <v>6.6346086956521741</v>
      </c>
      <c r="G18" s="232">
        <f t="shared" si="20"/>
        <v>75.618228463408045</v>
      </c>
      <c r="H18" s="232">
        <f t="shared" si="20"/>
        <v>50.427342695112074</v>
      </c>
      <c r="I18" s="232">
        <f t="shared" si="20"/>
        <v>88.215624397206895</v>
      </c>
      <c r="J18" s="232">
        <f t="shared" si="20"/>
        <v>63.021874156089666</v>
      </c>
      <c r="K18" s="232"/>
      <c r="L18" s="232"/>
      <c r="M18" s="4"/>
      <c r="N18" s="3"/>
      <c r="O18" s="203"/>
      <c r="P18" s="214"/>
      <c r="Q18" s="210"/>
      <c r="R18" s="210"/>
      <c r="S18" s="213"/>
      <c r="T18" s="213"/>
      <c r="U18" s="213"/>
      <c r="V18" s="15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7"/>
      <c r="AW18" s="214"/>
      <c r="AX18" s="214"/>
      <c r="AY18" s="214"/>
      <c r="AZ18" s="214"/>
      <c r="BA18" s="14"/>
      <c r="BB18" s="14"/>
      <c r="BC18" s="14"/>
      <c r="BD18" s="14"/>
      <c r="BE18" s="14"/>
      <c r="BF18" s="14"/>
      <c r="BG18" s="14"/>
    </row>
    <row r="19" spans="1:59" ht="15.6" customHeight="1">
      <c r="A19" s="27" t="s">
        <v>140</v>
      </c>
      <c r="B19" s="231">
        <f t="shared" ref="B19:H19" si="21">$B$1*$B$1*B15/(B14*B17)</f>
        <v>12.947570332480819</v>
      </c>
      <c r="C19" s="231">
        <f t="shared" si="21"/>
        <v>12.947570332480819</v>
      </c>
      <c r="D19" s="231">
        <f t="shared" si="21"/>
        <v>12.947570332480819</v>
      </c>
      <c r="E19" s="231">
        <f t="shared" ref="E19" si="22">$B$1*$B$1*E15/(E14*E17)</f>
        <v>12.947570332480819</v>
      </c>
      <c r="F19" s="231">
        <f t="shared" si="21"/>
        <v>12.947570332480819</v>
      </c>
      <c r="G19" s="231">
        <f t="shared" ref="G19:J19" si="23">$B$1*$B$1*G15/(G14*G17)</f>
        <v>12.947570332480819</v>
      </c>
      <c r="H19" s="231">
        <f t="shared" si="21"/>
        <v>12.947570332480819</v>
      </c>
      <c r="I19" s="231">
        <f t="shared" si="23"/>
        <v>12.947570332480819</v>
      </c>
      <c r="J19" s="231">
        <f t="shared" si="23"/>
        <v>12.947570332480819</v>
      </c>
      <c r="K19" s="231"/>
      <c r="L19" s="231"/>
      <c r="M19" s="4"/>
      <c r="N19" s="3"/>
      <c r="O19" s="27"/>
      <c r="P19" s="214"/>
      <c r="S19" s="7"/>
      <c r="T19" s="7"/>
      <c r="U19" s="7"/>
      <c r="V19" s="11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10"/>
      <c r="AW19" s="5"/>
      <c r="AX19" s="5"/>
      <c r="AY19" s="5"/>
      <c r="AZ19" s="5"/>
    </row>
    <row r="20" spans="1:59" ht="15.6" customHeight="1">
      <c r="A20" s="27" t="s">
        <v>139</v>
      </c>
      <c r="B20" s="230">
        <v>40</v>
      </c>
      <c r="C20" s="230">
        <v>40</v>
      </c>
      <c r="D20" s="230">
        <v>40</v>
      </c>
      <c r="E20" s="230">
        <v>40</v>
      </c>
      <c r="F20" s="230">
        <v>40</v>
      </c>
      <c r="G20" s="230">
        <v>40</v>
      </c>
      <c r="H20" s="230">
        <v>40</v>
      </c>
      <c r="I20" s="230">
        <v>40</v>
      </c>
      <c r="J20" s="230">
        <v>40</v>
      </c>
      <c r="K20" s="230"/>
      <c r="L20" s="230"/>
      <c r="M20" s="4"/>
      <c r="N20" s="3"/>
      <c r="O20" s="27"/>
      <c r="P20" s="214"/>
      <c r="S20" s="7"/>
      <c r="T20" s="7"/>
      <c r="U20" s="7"/>
      <c r="V20" s="11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10"/>
      <c r="AW20" s="5"/>
      <c r="AX20" s="5"/>
      <c r="AY20" s="5"/>
      <c r="AZ20" s="5"/>
    </row>
    <row r="21" spans="1:59" ht="15.6" customHeight="1">
      <c r="A21" s="27" t="s">
        <v>142</v>
      </c>
      <c r="B21" s="230">
        <v>200</v>
      </c>
      <c r="C21" s="230">
        <v>200</v>
      </c>
      <c r="D21" s="230">
        <v>200</v>
      </c>
      <c r="E21" s="230">
        <v>200</v>
      </c>
      <c r="F21" s="230">
        <v>200</v>
      </c>
      <c r="G21" s="230">
        <v>200</v>
      </c>
      <c r="H21" s="230">
        <v>200</v>
      </c>
      <c r="I21" s="230">
        <v>200</v>
      </c>
      <c r="J21" s="230">
        <v>200</v>
      </c>
      <c r="K21" s="230"/>
      <c r="L21" s="230"/>
      <c r="M21" s="4"/>
      <c r="N21" s="3"/>
      <c r="O21" s="27"/>
      <c r="P21" s="214"/>
      <c r="Q21" s="26"/>
      <c r="R21" s="11"/>
      <c r="S21" s="7"/>
      <c r="T21" s="7"/>
      <c r="U21" s="7"/>
      <c r="V21" s="11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10"/>
      <c r="AW21" s="5"/>
      <c r="AX21" s="5"/>
      <c r="AY21" s="5"/>
      <c r="AZ21" s="5"/>
    </row>
    <row r="22" spans="1:59" ht="15.6" customHeight="1">
      <c r="A22" s="184" t="s">
        <v>127</v>
      </c>
      <c r="B22" s="228">
        <f t="shared" ref="B22:H22" si="24">$F$1*B18</f>
        <v>31.568356737780174</v>
      </c>
      <c r="C22" s="228">
        <f t="shared" si="24"/>
        <v>63.034178368890096</v>
      </c>
      <c r="D22" s="228">
        <f t="shared" si="24"/>
        <v>8.2932608695652181</v>
      </c>
      <c r="E22" s="228">
        <f t="shared" ref="E22" si="25">$F$1*E18</f>
        <v>8.2932608695652181</v>
      </c>
      <c r="F22" s="228">
        <f t="shared" si="24"/>
        <v>8.2932608695652181</v>
      </c>
      <c r="G22" s="228">
        <f t="shared" ref="G22:J22" si="26">$F$1*G18</f>
        <v>94.522785579260059</v>
      </c>
      <c r="H22" s="228">
        <f t="shared" si="24"/>
        <v>63.034178368890096</v>
      </c>
      <c r="I22" s="228">
        <f t="shared" si="26"/>
        <v>110.26953049650862</v>
      </c>
      <c r="J22" s="228">
        <f t="shared" si="26"/>
        <v>78.777342695112083</v>
      </c>
      <c r="K22" s="232"/>
      <c r="L22" s="232"/>
      <c r="M22" s="4"/>
      <c r="N22" s="3"/>
      <c r="O22" s="27"/>
      <c r="P22" s="214"/>
      <c r="S22" s="7"/>
      <c r="T22" s="7"/>
      <c r="U22" s="7"/>
      <c r="V22" s="11">
        <v>25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10"/>
      <c r="AW22" s="5"/>
      <c r="AX22" s="5"/>
      <c r="AY22" s="5"/>
      <c r="AZ22" s="5"/>
    </row>
    <row r="23" spans="1:59" ht="15.6" customHeight="1">
      <c r="A23" s="186" t="s">
        <v>141</v>
      </c>
      <c r="B23" s="187">
        <f t="shared" ref="B23:H23" si="27">INT($J$1*1000/(B10*B11))+1</f>
        <v>10</v>
      </c>
      <c r="C23" s="187">
        <f t="shared" si="27"/>
        <v>5</v>
      </c>
      <c r="D23" s="187">
        <f t="shared" si="27"/>
        <v>10</v>
      </c>
      <c r="E23" s="187">
        <f t="shared" ref="E23" si="28">INT($J$1*1000/(E10*E11))+1</f>
        <v>10</v>
      </c>
      <c r="F23" s="187">
        <f t="shared" si="27"/>
        <v>5</v>
      </c>
      <c r="G23" s="187">
        <f t="shared" ref="G23:J23" si="29">INT($J$1*1000/(G10*G11))+1</f>
        <v>4</v>
      </c>
      <c r="H23" s="187">
        <f t="shared" si="27"/>
        <v>5</v>
      </c>
      <c r="I23" s="187">
        <f t="shared" si="29"/>
        <v>3</v>
      </c>
      <c r="J23" s="187">
        <f t="shared" si="29"/>
        <v>4</v>
      </c>
      <c r="K23" s="19"/>
      <c r="L23" s="19"/>
      <c r="M23" s="4"/>
      <c r="N23" s="3"/>
      <c r="P23" s="5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10"/>
      <c r="AW23" s="5"/>
      <c r="AX23" s="5"/>
      <c r="AY23" s="5"/>
      <c r="AZ23" s="5"/>
    </row>
    <row r="24" spans="1:59" ht="15.6" customHeight="1">
      <c r="A24" t="s">
        <v>63</v>
      </c>
      <c r="B24" s="227">
        <f t="shared" ref="B24:H24" si="30">B23*B7</f>
        <v>78.400000000000006</v>
      </c>
      <c r="C24" s="227">
        <f t="shared" si="30"/>
        <v>39.200000000000003</v>
      </c>
      <c r="D24" s="227">
        <f t="shared" si="30"/>
        <v>78.400000000000006</v>
      </c>
      <c r="E24" s="227">
        <f t="shared" ref="E24" si="31">E23*E7</f>
        <v>78.400000000000006</v>
      </c>
      <c r="F24" s="227">
        <f t="shared" si="30"/>
        <v>39.200000000000003</v>
      </c>
      <c r="G24" s="227">
        <f t="shared" ref="G24:J24" si="32">G23*G7</f>
        <v>31.36</v>
      </c>
      <c r="H24" s="227">
        <f t="shared" si="30"/>
        <v>39.200000000000003</v>
      </c>
      <c r="I24" s="227">
        <f t="shared" si="32"/>
        <v>23.52</v>
      </c>
      <c r="J24" s="227">
        <f t="shared" si="32"/>
        <v>31.36</v>
      </c>
      <c r="K24" s="227"/>
      <c r="L24" s="227"/>
      <c r="M24" s="1"/>
      <c r="N24" s="4"/>
      <c r="P24" s="5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10"/>
      <c r="AW24" s="5"/>
      <c r="AX24" s="5"/>
      <c r="AY24" s="5"/>
      <c r="AZ24" s="5"/>
    </row>
    <row r="25" spans="1:59" ht="15.6" customHeight="1">
      <c r="A25" s="27" t="s">
        <v>117</v>
      </c>
      <c r="B25" s="235">
        <f t="shared" ref="B25:H25" si="33">B6*B22/1000</f>
        <v>2.5254685390224139</v>
      </c>
      <c r="C25" s="235">
        <f t="shared" si="33"/>
        <v>2.5213671347556037</v>
      </c>
      <c r="D25" s="235">
        <f t="shared" si="33"/>
        <v>0.66346086956521744</v>
      </c>
      <c r="E25" s="235">
        <f t="shared" ref="E25" si="34">E6*E22/1000</f>
        <v>0.66346086956521744</v>
      </c>
      <c r="F25" s="235">
        <f t="shared" si="33"/>
        <v>0.33173043478260872</v>
      </c>
      <c r="G25" s="235">
        <f t="shared" ref="G25:J25" si="35">G6*G22/1000</f>
        <v>3.0247291385363217</v>
      </c>
      <c r="H25" s="235">
        <f t="shared" si="33"/>
        <v>2.5213671347556037</v>
      </c>
      <c r="I25" s="235">
        <f t="shared" si="35"/>
        <v>2.6464687319162068</v>
      </c>
      <c r="J25" s="235">
        <f t="shared" si="35"/>
        <v>2.5208749662435865</v>
      </c>
      <c r="K25" s="235"/>
      <c r="L25" s="235"/>
      <c r="M25" s="1"/>
      <c r="N25" s="4"/>
      <c r="P25" s="5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10"/>
      <c r="AW25" s="5"/>
      <c r="AX25" s="5"/>
      <c r="AY25" s="5"/>
      <c r="AZ25" s="5"/>
    </row>
    <row r="26" spans="1:59" ht="15.6" customHeight="1">
      <c r="A26" s="185" t="s">
        <v>128</v>
      </c>
      <c r="B26" s="229">
        <f>$H$1*(B21+(B19*B6)+(B20+B23))/1000</f>
        <v>1.9287084398976984</v>
      </c>
      <c r="C26" s="229">
        <f t="shared" ref="C26:D26" si="36">$H$1*(C21+(C19*C6)+(C20+C23))/1000</f>
        <v>1.1443542199488492</v>
      </c>
      <c r="D26" s="229">
        <f t="shared" si="36"/>
        <v>1.9287084398976984</v>
      </c>
      <c r="E26" s="229">
        <f t="shared" ref="E26" si="37">$H$1*(E21+(E19*E6)+(E20+E23))/1000</f>
        <v>1.9287084398976984</v>
      </c>
      <c r="F26" s="229">
        <f t="shared" ref="F26:H26" si="38">$H$1*(F21+(F19*F6)+(F20+F23))/1000</f>
        <v>1.1443542199488492</v>
      </c>
      <c r="G26" s="229">
        <f t="shared" ref="G26:J26" si="39">$H$1*(G21+(G19*G6)+(G20+G23))/1000</f>
        <v>0.9874833759590792</v>
      </c>
      <c r="H26" s="229">
        <f t="shared" si="38"/>
        <v>1.1443542199488492</v>
      </c>
      <c r="I26" s="229">
        <f t="shared" si="39"/>
        <v>0.8306125319693094</v>
      </c>
      <c r="J26" s="229">
        <f t="shared" si="39"/>
        <v>0.9874833759590792</v>
      </c>
      <c r="K26" s="232"/>
      <c r="L26" s="232"/>
      <c r="M26" s="183"/>
      <c r="N26" s="19"/>
      <c r="O26" s="14"/>
      <c r="P26" s="5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10"/>
      <c r="AW26" s="5"/>
      <c r="AX26" s="5"/>
      <c r="AY26" s="5"/>
      <c r="AZ26" s="5"/>
    </row>
    <row r="27" spans="1:59" ht="15.6" customHeight="1">
      <c r="A27" s="27" t="s">
        <v>123</v>
      </c>
      <c r="B27" s="225">
        <f t="shared" ref="B27:H27" si="40">(3*B25+(1300*B26))*$M$27</f>
        <v>3395.1114596035018</v>
      </c>
      <c r="C27" s="225">
        <f t="shared" si="40"/>
        <v>2018.553192905991</v>
      </c>
      <c r="D27" s="225">
        <f t="shared" si="40"/>
        <v>3387.5703285421996</v>
      </c>
      <c r="E27" s="225">
        <f t="shared" si="40"/>
        <v>3387.5703285421996</v>
      </c>
      <c r="F27" s="225">
        <f t="shared" si="40"/>
        <v>2009.6851642711003</v>
      </c>
      <c r="G27" s="225">
        <f t="shared" si="40"/>
        <v>1745.2834778192562</v>
      </c>
      <c r="H27" s="225">
        <f t="shared" si="40"/>
        <v>2018.553192905991</v>
      </c>
      <c r="I27" s="225">
        <f t="shared" ref="I27:J27" si="41">(3*I25+(1300*I26))*$M$27</f>
        <v>1468.4431919703989</v>
      </c>
      <c r="J27" s="225">
        <f t="shared" si="41"/>
        <v>1743.2428684214706</v>
      </c>
      <c r="K27" s="225"/>
      <c r="L27" s="225"/>
      <c r="M27" s="237">
        <v>1.35</v>
      </c>
      <c r="P27" s="5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10"/>
      <c r="AW27" s="5"/>
      <c r="AX27" s="5"/>
      <c r="AY27" s="5"/>
      <c r="AZ27" s="5"/>
    </row>
    <row r="28" spans="1:59" ht="15.6" customHeight="1">
      <c r="A28" s="27" t="s">
        <v>149</v>
      </c>
      <c r="B28" s="221">
        <v>300</v>
      </c>
      <c r="C28" s="221">
        <v>500</v>
      </c>
      <c r="D28" s="221">
        <v>700</v>
      </c>
      <c r="E28" s="221">
        <v>700</v>
      </c>
      <c r="F28" s="221">
        <v>700</v>
      </c>
      <c r="G28" s="221">
        <v>700</v>
      </c>
      <c r="H28" s="221">
        <v>300</v>
      </c>
      <c r="I28" s="221">
        <v>700</v>
      </c>
      <c r="J28" s="221">
        <v>300</v>
      </c>
      <c r="K28" s="221"/>
      <c r="L28" s="221"/>
      <c r="M28" s="183"/>
      <c r="P28" s="5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10"/>
      <c r="AW28" s="5"/>
      <c r="AX28" s="5"/>
      <c r="AY28" s="5"/>
      <c r="AZ28" s="5"/>
    </row>
    <row r="29" spans="1:59" ht="15.6" customHeight="1">
      <c r="A29" s="12" t="s">
        <v>64</v>
      </c>
      <c r="B29" s="223">
        <f t="shared" ref="B29:H29" si="42">($L$1*B7)*B23</f>
        <v>98</v>
      </c>
      <c r="C29" s="223">
        <f t="shared" si="42"/>
        <v>49</v>
      </c>
      <c r="D29" s="223">
        <f t="shared" si="42"/>
        <v>98</v>
      </c>
      <c r="E29" s="223">
        <f t="shared" ref="E29" si="43">($L$1*E7)*E23</f>
        <v>98</v>
      </c>
      <c r="F29" s="223">
        <f t="shared" si="42"/>
        <v>49</v>
      </c>
      <c r="G29" s="223">
        <f t="shared" ref="G29:J29" si="44">($L$1*G7)*G23</f>
        <v>39.200000000000003</v>
      </c>
      <c r="H29" s="223">
        <f t="shared" si="42"/>
        <v>49</v>
      </c>
      <c r="I29" s="223">
        <f t="shared" si="44"/>
        <v>29.400000000000002</v>
      </c>
      <c r="J29" s="223">
        <f t="shared" si="44"/>
        <v>39.200000000000003</v>
      </c>
      <c r="K29" s="223"/>
      <c r="L29" s="223"/>
      <c r="M29" s="183"/>
      <c r="P29" s="5"/>
      <c r="Q29" s="26"/>
      <c r="R29" s="11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10"/>
      <c r="AW29" s="5"/>
      <c r="AX29" s="5"/>
      <c r="AY29" s="5"/>
      <c r="AZ29" s="5"/>
    </row>
    <row r="30" spans="1:59" ht="15.6" customHeight="1">
      <c r="A30" s="27" t="s">
        <v>159</v>
      </c>
      <c r="B30" s="224">
        <f t="shared" ref="B30:J30" si="45">$M$30</f>
        <v>265</v>
      </c>
      <c r="C30" s="224">
        <f t="shared" si="45"/>
        <v>265</v>
      </c>
      <c r="D30" s="224">
        <f t="shared" si="45"/>
        <v>265</v>
      </c>
      <c r="E30" s="224">
        <f t="shared" si="45"/>
        <v>265</v>
      </c>
      <c r="F30" s="224">
        <f t="shared" si="45"/>
        <v>265</v>
      </c>
      <c r="G30" s="224">
        <f t="shared" si="45"/>
        <v>265</v>
      </c>
      <c r="H30" s="224">
        <f t="shared" si="45"/>
        <v>265</v>
      </c>
      <c r="I30" s="224">
        <f t="shared" si="45"/>
        <v>265</v>
      </c>
      <c r="J30" s="224">
        <f t="shared" si="45"/>
        <v>265</v>
      </c>
      <c r="K30" s="224">
        <v>140</v>
      </c>
      <c r="L30" s="224">
        <v>125</v>
      </c>
      <c r="M30" s="236">
        <f>SUM(K30:L30)</f>
        <v>265</v>
      </c>
      <c r="P30" s="5"/>
      <c r="Q30" s="26"/>
      <c r="R30" s="11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10"/>
      <c r="AW30" s="5"/>
      <c r="AX30" s="5"/>
      <c r="AY30" s="5"/>
      <c r="AZ30" s="5"/>
    </row>
    <row r="31" spans="1:59" ht="15.6" customHeight="1">
      <c r="A31" s="27" t="s">
        <v>146</v>
      </c>
      <c r="B31" s="199">
        <f t="shared" ref="B31:H31" si="46">B30*(B23-1)/1000</f>
        <v>2.3849999999999998</v>
      </c>
      <c r="C31" s="199">
        <f t="shared" si="46"/>
        <v>1.06</v>
      </c>
      <c r="D31" s="199">
        <f t="shared" si="46"/>
        <v>2.3849999999999998</v>
      </c>
      <c r="E31" s="199">
        <f t="shared" ref="E31" si="47">E30*(E23-1)/1000</f>
        <v>2.3849999999999998</v>
      </c>
      <c r="F31" s="199">
        <f t="shared" si="46"/>
        <v>1.06</v>
      </c>
      <c r="G31" s="199">
        <f t="shared" si="46"/>
        <v>0.79500000000000004</v>
      </c>
      <c r="H31" s="199">
        <f t="shared" si="46"/>
        <v>1.06</v>
      </c>
      <c r="I31" s="199">
        <f t="shared" ref="I31:J31" si="48">I30*(I23-1)/1000</f>
        <v>0.53</v>
      </c>
      <c r="J31" s="199">
        <f t="shared" si="48"/>
        <v>0.79500000000000004</v>
      </c>
      <c r="K31" s="199"/>
      <c r="L31" s="199"/>
      <c r="M31" s="183"/>
      <c r="P31" s="5"/>
      <c r="Q31" s="26"/>
      <c r="R31" s="11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10"/>
      <c r="AW31" s="5"/>
      <c r="AX31" s="5"/>
      <c r="AY31" s="5"/>
      <c r="AZ31" s="5"/>
    </row>
    <row r="32" spans="1:59" ht="15.6" customHeight="1">
      <c r="A32" s="27" t="s">
        <v>130</v>
      </c>
      <c r="B32" s="222"/>
      <c r="C32" s="222">
        <f>$M$32*(($J$1/2)^3)</f>
        <v>0.4375</v>
      </c>
      <c r="D32" s="222">
        <f>12*$J$1</f>
        <v>12</v>
      </c>
      <c r="E32" s="222">
        <f>$M$32*(($J$1)^3)</f>
        <v>3.5</v>
      </c>
      <c r="F32" s="222">
        <f>$M$32*($J$1^2.5)</f>
        <v>3.5</v>
      </c>
      <c r="G32" s="222">
        <f>$M$32*(($J$1*5/6)^2.5)</f>
        <v>2.2187835084121312</v>
      </c>
      <c r="H32" s="222">
        <f>$M$32*(($J$1*0.75)^3)</f>
        <v>1.4765625</v>
      </c>
      <c r="I32" s="222">
        <f>$M$32*(($J$1*6/7)^2.5)</f>
        <v>2.380680256557989</v>
      </c>
      <c r="J32" s="222">
        <f>$M$32*(($J$1*4/5)^3)</f>
        <v>1.7920000000000005</v>
      </c>
      <c r="K32" s="222"/>
      <c r="L32" s="222"/>
      <c r="M32" s="239">
        <v>3.5</v>
      </c>
      <c r="P32" s="5"/>
      <c r="Q32" s="26"/>
      <c r="R32" s="11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10"/>
      <c r="AW32" s="5"/>
      <c r="AX32" s="5"/>
      <c r="AY32" s="5"/>
      <c r="AZ32" s="5"/>
    </row>
    <row r="33" spans="1:52" ht="15.6" customHeight="1">
      <c r="A33" s="27" t="s">
        <v>129</v>
      </c>
      <c r="B33" s="222"/>
      <c r="C33" s="222">
        <f>C29</f>
        <v>49</v>
      </c>
      <c r="D33" s="222">
        <f>D29+(5*D40)</f>
        <v>348</v>
      </c>
      <c r="E33" s="222">
        <f>E29</f>
        <v>98</v>
      </c>
      <c r="F33" s="222">
        <f t="shared" ref="F33" si="49">F29</f>
        <v>49</v>
      </c>
      <c r="G33" s="222"/>
      <c r="H33" s="222"/>
      <c r="I33" s="222"/>
      <c r="J33" s="222"/>
      <c r="K33" s="222"/>
      <c r="L33" s="222"/>
      <c r="M33" s="223"/>
      <c r="P33" s="5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10"/>
      <c r="AW33" s="5"/>
      <c r="AX33" s="5"/>
      <c r="AY33" s="5"/>
      <c r="AZ33" s="5"/>
    </row>
    <row r="34" spans="1:52" ht="15.6" customHeight="1">
      <c r="A34" s="27" t="s">
        <v>161</v>
      </c>
      <c r="B34" s="222"/>
      <c r="C34" s="222">
        <v>250</v>
      </c>
      <c r="D34" s="222">
        <v>300</v>
      </c>
      <c r="E34" s="222">
        <v>300</v>
      </c>
      <c r="F34" s="222"/>
      <c r="G34" s="222"/>
      <c r="H34" s="222">
        <v>400</v>
      </c>
      <c r="I34" s="222"/>
      <c r="J34" s="222">
        <v>400</v>
      </c>
      <c r="K34" s="222"/>
      <c r="L34" s="222"/>
      <c r="M34" s="223"/>
      <c r="P34" s="5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10"/>
      <c r="AW34" s="5"/>
      <c r="AX34" s="5"/>
      <c r="AY34" s="5"/>
      <c r="AZ34" s="5"/>
    </row>
    <row r="35" spans="1:52" ht="15.6" customHeight="1">
      <c r="A35" s="27" t="s">
        <v>160</v>
      </c>
      <c r="B35" s="222"/>
      <c r="C35" s="222">
        <v>150</v>
      </c>
      <c r="D35" s="222">
        <v>200</v>
      </c>
      <c r="E35" s="222">
        <v>200</v>
      </c>
      <c r="F35" s="222"/>
      <c r="G35" s="222"/>
      <c r="H35" s="222">
        <v>200</v>
      </c>
      <c r="I35" s="222"/>
      <c r="J35" s="222">
        <v>200</v>
      </c>
      <c r="K35" s="222"/>
      <c r="L35" s="222"/>
      <c r="M35" s="223"/>
      <c r="P35" s="5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10"/>
      <c r="AW35" s="5"/>
      <c r="AX35" s="5"/>
      <c r="AY35" s="5"/>
      <c r="AZ35" s="5"/>
    </row>
    <row r="36" spans="1:52" ht="15.6" customHeight="1">
      <c r="A36" s="27" t="s">
        <v>162</v>
      </c>
      <c r="B36" s="222"/>
      <c r="C36" s="222">
        <f>2*C32</f>
        <v>0.875</v>
      </c>
      <c r="D36" s="222">
        <f t="shared" ref="D36:H36" si="50">2*D32</f>
        <v>24</v>
      </c>
      <c r="E36" s="222">
        <f t="shared" ref="E36" si="51">2*E32</f>
        <v>7</v>
      </c>
      <c r="F36" s="222">
        <f t="shared" si="50"/>
        <v>7</v>
      </c>
      <c r="G36" s="222">
        <f t="shared" ref="G36:J36" si="52">2*G32</f>
        <v>4.4375670168242625</v>
      </c>
      <c r="H36" s="222">
        <f t="shared" si="50"/>
        <v>2.953125</v>
      </c>
      <c r="I36" s="222">
        <f t="shared" si="52"/>
        <v>4.761360513115978</v>
      </c>
      <c r="J36" s="222">
        <f t="shared" si="52"/>
        <v>3.584000000000001</v>
      </c>
      <c r="K36" s="222"/>
      <c r="L36" s="222"/>
      <c r="M36" s="223"/>
      <c r="P36" s="5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10"/>
      <c r="AW36" s="5"/>
      <c r="AX36" s="5"/>
      <c r="AY36" s="5"/>
      <c r="AZ36" s="5"/>
    </row>
    <row r="37" spans="1:52" ht="15.6" customHeight="1">
      <c r="A37" s="27" t="s">
        <v>163</v>
      </c>
      <c r="B37" s="222"/>
      <c r="C37" s="222">
        <f>2*C32</f>
        <v>0.875</v>
      </c>
      <c r="D37" s="222">
        <f>2*D32</f>
        <v>24</v>
      </c>
      <c r="E37" s="222">
        <f>2*E32</f>
        <v>7</v>
      </c>
      <c r="F37" s="222">
        <f>4*F32</f>
        <v>14</v>
      </c>
      <c r="G37" s="222">
        <f>5*G32</f>
        <v>11.093917542060655</v>
      </c>
      <c r="H37" s="222">
        <f>3*H32</f>
        <v>4.4296875</v>
      </c>
      <c r="I37" s="222">
        <f>6*I32</f>
        <v>14.284081539347934</v>
      </c>
      <c r="J37" s="222">
        <f>4*J32</f>
        <v>7.1680000000000019</v>
      </c>
      <c r="K37" s="222"/>
      <c r="L37" s="222"/>
      <c r="M37" s="223"/>
      <c r="P37" s="5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10"/>
      <c r="AW37" s="5"/>
      <c r="AX37" s="5"/>
      <c r="AY37" s="5"/>
      <c r="AZ37" s="5"/>
    </row>
    <row r="38" spans="1:52" ht="15.6" customHeight="1">
      <c r="A38" s="27" t="s">
        <v>150</v>
      </c>
      <c r="B38" s="197">
        <f>IF(B12=0,10,1)</f>
        <v>10</v>
      </c>
      <c r="C38" s="197">
        <f t="shared" ref="C38:H38" si="53">IF(C12=0,10,1)</f>
        <v>10</v>
      </c>
      <c r="D38" s="197">
        <f t="shared" si="53"/>
        <v>1</v>
      </c>
      <c r="E38" s="197">
        <f t="shared" ref="E38" si="54">IF(E12=0,10,1)</f>
        <v>1</v>
      </c>
      <c r="F38" s="197">
        <f t="shared" si="53"/>
        <v>1</v>
      </c>
      <c r="G38" s="197">
        <f t="shared" ref="G38:J38" si="55">IF(G12=0,10,1)</f>
        <v>10</v>
      </c>
      <c r="H38" s="197">
        <f t="shared" si="53"/>
        <v>10</v>
      </c>
      <c r="I38" s="197">
        <f t="shared" si="55"/>
        <v>10</v>
      </c>
      <c r="J38" s="197">
        <f t="shared" si="55"/>
        <v>10</v>
      </c>
      <c r="K38" s="197"/>
      <c r="L38" s="197"/>
      <c r="M38" s="183"/>
      <c r="P38" s="5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10"/>
      <c r="AW38" s="5"/>
      <c r="AX38" s="5"/>
      <c r="AY38" s="5"/>
      <c r="AZ38" s="5"/>
    </row>
    <row r="39" spans="1:52" ht="15.6" customHeight="1">
      <c r="A39" s="27" t="s">
        <v>179</v>
      </c>
      <c r="B39" s="197">
        <v>14</v>
      </c>
      <c r="C39" s="197">
        <v>14</v>
      </c>
      <c r="D39" s="197">
        <v>28</v>
      </c>
      <c r="E39" s="197">
        <v>28</v>
      </c>
      <c r="F39" s="197">
        <v>28</v>
      </c>
      <c r="G39" s="197">
        <v>14</v>
      </c>
      <c r="H39" s="197">
        <v>14</v>
      </c>
      <c r="I39" s="197">
        <v>14</v>
      </c>
      <c r="J39" s="197">
        <v>14</v>
      </c>
      <c r="K39" s="197"/>
      <c r="L39" s="197"/>
      <c r="M39" s="220">
        <v>12</v>
      </c>
      <c r="N39" s="27" t="s">
        <v>153</v>
      </c>
      <c r="P39" s="5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10"/>
      <c r="AW39" s="5"/>
      <c r="AX39" s="5"/>
      <c r="AY39" s="5"/>
      <c r="AZ39" s="5"/>
    </row>
    <row r="40" spans="1:52" ht="15.6" customHeight="1">
      <c r="A40" s="27" t="s">
        <v>180</v>
      </c>
      <c r="B40" s="223">
        <v>50</v>
      </c>
      <c r="C40" s="223">
        <v>50</v>
      </c>
      <c r="D40" s="223">
        <v>50</v>
      </c>
      <c r="E40" s="223">
        <v>50</v>
      </c>
      <c r="F40" s="223">
        <v>50</v>
      </c>
      <c r="G40" s="223">
        <v>50</v>
      </c>
      <c r="H40" s="223">
        <v>50</v>
      </c>
      <c r="I40" s="223">
        <v>50</v>
      </c>
      <c r="J40" s="223">
        <v>50</v>
      </c>
      <c r="K40" s="223"/>
      <c r="L40" s="223"/>
      <c r="M40" s="183"/>
      <c r="P40" s="5"/>
      <c r="Q40" s="7"/>
      <c r="R40" s="7">
        <f>1383.9*0.7</f>
        <v>968.73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10"/>
      <c r="AW40" s="5"/>
      <c r="AX40" s="5"/>
      <c r="AY40" s="5"/>
      <c r="AZ40" s="5"/>
    </row>
    <row r="41" spans="1:52" ht="15.6" customHeight="1">
      <c r="A41" s="27" t="s">
        <v>181</v>
      </c>
      <c r="B41" s="223">
        <f>B39*B40/2</f>
        <v>350</v>
      </c>
      <c r="C41" s="223">
        <f t="shared" ref="C41:H41" si="56">C39*C40/2</f>
        <v>350</v>
      </c>
      <c r="D41" s="223">
        <f t="shared" si="56"/>
        <v>700</v>
      </c>
      <c r="E41" s="223">
        <f t="shared" ref="E41" si="57">E39*E40/2</f>
        <v>700</v>
      </c>
      <c r="F41" s="223">
        <f t="shared" si="56"/>
        <v>700</v>
      </c>
      <c r="G41" s="223">
        <f>G39*G40/2</f>
        <v>350</v>
      </c>
      <c r="H41" s="223">
        <f t="shared" si="56"/>
        <v>350</v>
      </c>
      <c r="I41" s="223">
        <f>I39*I40/2</f>
        <v>350</v>
      </c>
      <c r="J41" s="223">
        <f t="shared" ref="J41" si="58">J39*J40/2</f>
        <v>350</v>
      </c>
      <c r="K41" s="223"/>
      <c r="L41" s="223"/>
      <c r="M41" s="234"/>
      <c r="P41" s="5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10"/>
      <c r="AW41" s="5"/>
      <c r="AX41" s="5"/>
      <c r="AY41" s="5"/>
      <c r="AZ41" s="5"/>
    </row>
    <row r="42" spans="1:52" ht="15.6" customHeight="1">
      <c r="A42" s="27" t="s">
        <v>116</v>
      </c>
      <c r="B42" s="200">
        <f t="shared" ref="B42:H42" si="59">$M$42*((B26)^0.7)</f>
        <v>31.674998450765663</v>
      </c>
      <c r="C42" s="200">
        <f t="shared" si="59"/>
        <v>21.979728748166206</v>
      </c>
      <c r="D42" s="200">
        <f t="shared" si="59"/>
        <v>31.674998450765663</v>
      </c>
      <c r="E42" s="200">
        <f t="shared" si="59"/>
        <v>31.674998450765663</v>
      </c>
      <c r="F42" s="200">
        <f t="shared" si="59"/>
        <v>21.979728748166206</v>
      </c>
      <c r="G42" s="200">
        <f t="shared" si="59"/>
        <v>19.824436467690425</v>
      </c>
      <c r="H42" s="200">
        <f t="shared" si="59"/>
        <v>21.979728748166206</v>
      </c>
      <c r="I42" s="200">
        <f t="shared" ref="I42:J42" si="60">$M$42*((I26)^0.7)</f>
        <v>17.563413702756577</v>
      </c>
      <c r="J42" s="200">
        <f t="shared" si="60"/>
        <v>19.824436467690425</v>
      </c>
      <c r="K42" s="200"/>
      <c r="L42" s="200"/>
      <c r="M42" s="244">
        <v>20</v>
      </c>
      <c r="P42" s="5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10"/>
      <c r="AW42" s="5"/>
      <c r="AX42" s="5"/>
      <c r="AY42" s="5"/>
      <c r="AZ42" s="5"/>
    </row>
    <row r="43" spans="1:52" ht="15.6" customHeight="1">
      <c r="A43" s="27" t="s">
        <v>178</v>
      </c>
      <c r="B43" s="226">
        <f>(30000*B6+B22*B6*1000*$M$43)/1000000</f>
        <v>34.422941074804207</v>
      </c>
      <c r="C43" s="226">
        <f t="shared" ref="C43:J43" si="61">(30000*C6+C22*C6*1000*$M$43)/1000000</f>
        <v>33.170935268701051</v>
      </c>
      <c r="D43" s="226">
        <f t="shared" si="61"/>
        <v>10.812683826086957</v>
      </c>
      <c r="E43" s="226">
        <f t="shared" si="61"/>
        <v>10.812683826086957</v>
      </c>
      <c r="F43" s="226">
        <f t="shared" si="61"/>
        <v>5.4063419130434784</v>
      </c>
      <c r="G43" s="226">
        <f t="shared" si="61"/>
        <v>39.313565476640562</v>
      </c>
      <c r="H43" s="226">
        <f t="shared" si="61"/>
        <v>33.170935268701051</v>
      </c>
      <c r="I43" s="226">
        <f t="shared" si="61"/>
        <v>34.277223520697504</v>
      </c>
      <c r="J43" s="226">
        <f t="shared" si="61"/>
        <v>32.924694571968672</v>
      </c>
      <c r="K43" s="245">
        <v>3.5</v>
      </c>
      <c r="L43" s="245">
        <v>9.18</v>
      </c>
      <c r="M43" s="246">
        <f>K43+L43</f>
        <v>12.68</v>
      </c>
      <c r="N43" s="4"/>
      <c r="P43" s="5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10"/>
      <c r="AW43" s="5"/>
      <c r="AX43" s="5"/>
      <c r="AY43" s="5"/>
      <c r="AZ43" s="5"/>
    </row>
    <row r="44" spans="1:52" ht="15.6" customHeight="1">
      <c r="A44" s="27" t="s">
        <v>151</v>
      </c>
      <c r="B44" s="198">
        <f t="shared" ref="B44:H44" si="62">B38*IF(B12=1,1,$M$44)</f>
        <v>30</v>
      </c>
      <c r="C44" s="198">
        <f t="shared" si="62"/>
        <v>30</v>
      </c>
      <c r="D44" s="198">
        <f t="shared" si="62"/>
        <v>1</v>
      </c>
      <c r="E44" s="198">
        <f t="shared" si="62"/>
        <v>1</v>
      </c>
      <c r="F44" s="198">
        <f t="shared" si="62"/>
        <v>1</v>
      </c>
      <c r="G44" s="198">
        <f t="shared" si="62"/>
        <v>30</v>
      </c>
      <c r="H44" s="198">
        <f t="shared" si="62"/>
        <v>30</v>
      </c>
      <c r="I44" s="198">
        <f t="shared" ref="I44:J44" si="63">I38*IF(I12=1,1,$M$44)</f>
        <v>30</v>
      </c>
      <c r="J44" s="198">
        <f t="shared" si="63"/>
        <v>30</v>
      </c>
      <c r="K44" s="199"/>
      <c r="L44" s="199"/>
      <c r="M44" s="248">
        <v>3</v>
      </c>
      <c r="P44" s="5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10"/>
      <c r="AW44" s="5"/>
      <c r="AX44" s="5"/>
      <c r="AY44" s="5"/>
      <c r="AZ44" s="5"/>
    </row>
    <row r="45" spans="1:52" ht="15.6" customHeight="1">
      <c r="A45" s="27" t="s">
        <v>144</v>
      </c>
      <c r="B45" s="199">
        <f>$M45*(B29)/1000</f>
        <v>9.8000000000000007</v>
      </c>
      <c r="C45" s="199">
        <f t="shared" ref="C45:J45" si="64">$M45*(C29)/1000</f>
        <v>4.9000000000000004</v>
      </c>
      <c r="D45" s="199">
        <f t="shared" si="64"/>
        <v>9.8000000000000007</v>
      </c>
      <c r="E45" s="199">
        <f t="shared" si="64"/>
        <v>9.8000000000000007</v>
      </c>
      <c r="F45" s="199">
        <f t="shared" si="64"/>
        <v>4.9000000000000004</v>
      </c>
      <c r="G45" s="199">
        <f t="shared" si="64"/>
        <v>3.9200000000000004</v>
      </c>
      <c r="H45" s="199">
        <f t="shared" si="64"/>
        <v>4.9000000000000004</v>
      </c>
      <c r="I45" s="199">
        <f t="shared" si="64"/>
        <v>2.94</v>
      </c>
      <c r="J45" s="199">
        <f t="shared" si="64"/>
        <v>3.9200000000000004</v>
      </c>
      <c r="K45" s="199"/>
      <c r="L45" s="199"/>
      <c r="M45" s="240">
        <v>100</v>
      </c>
      <c r="P45" s="5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10"/>
      <c r="AW45" s="5"/>
      <c r="AX45" s="5"/>
      <c r="AY45" s="5"/>
      <c r="AZ45" s="5"/>
    </row>
    <row r="46" spans="1:52" ht="15.6" customHeight="1">
      <c r="A46" s="27" t="s">
        <v>164</v>
      </c>
      <c r="B46" s="198">
        <f>((B33+B35+B41+B36)*$M$45)/1000</f>
        <v>35</v>
      </c>
      <c r="C46" s="198">
        <f t="shared" ref="C46:J46" si="65">((C33+C35+C41+C36)*$M$45)/1000</f>
        <v>54.987499999999997</v>
      </c>
      <c r="D46" s="198">
        <f t="shared" si="65"/>
        <v>127.2</v>
      </c>
      <c r="E46" s="198">
        <f t="shared" si="65"/>
        <v>100.5</v>
      </c>
      <c r="F46" s="198">
        <f t="shared" si="65"/>
        <v>75.599999999999994</v>
      </c>
      <c r="G46" s="198">
        <f t="shared" si="65"/>
        <v>35.443756701682432</v>
      </c>
      <c r="H46" s="198">
        <f t="shared" si="65"/>
        <v>55.295312500000001</v>
      </c>
      <c r="I46" s="198">
        <f t="shared" si="65"/>
        <v>35.476136051311592</v>
      </c>
      <c r="J46" s="198">
        <f t="shared" si="65"/>
        <v>55.358399999999996</v>
      </c>
      <c r="K46" s="198"/>
      <c r="L46" s="198"/>
      <c r="M46" s="241">
        <v>100</v>
      </c>
      <c r="P46" s="5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10"/>
      <c r="AW46" s="5"/>
      <c r="AX46" s="5"/>
      <c r="AY46" s="5"/>
      <c r="AZ46" s="5"/>
    </row>
    <row r="47" spans="1:52" ht="15.6" customHeight="1">
      <c r="A47" s="27" t="s">
        <v>148</v>
      </c>
      <c r="B47" s="198">
        <f t="shared" ref="B47:H47" si="66">((B37)*$M$45)/1000</f>
        <v>0</v>
      </c>
      <c r="C47" s="198">
        <f t="shared" si="66"/>
        <v>8.7499999999999994E-2</v>
      </c>
      <c r="D47" s="198">
        <f t="shared" si="66"/>
        <v>2.4</v>
      </c>
      <c r="E47" s="198">
        <f t="shared" si="66"/>
        <v>0.7</v>
      </c>
      <c r="F47" s="198">
        <f t="shared" si="66"/>
        <v>1.4</v>
      </c>
      <c r="G47" s="198">
        <f t="shared" si="66"/>
        <v>1.1093917542060656</v>
      </c>
      <c r="H47" s="198">
        <f t="shared" si="66"/>
        <v>0.44296875000000002</v>
      </c>
      <c r="I47" s="198">
        <f t="shared" ref="I47:J47" si="67">((I37)*$M$45)/1000</f>
        <v>1.4284081539347933</v>
      </c>
      <c r="J47" s="198">
        <f t="shared" si="67"/>
        <v>0.71680000000000021</v>
      </c>
      <c r="K47" s="234">
        <v>14</v>
      </c>
      <c r="L47" s="234">
        <v>29</v>
      </c>
      <c r="M47" s="241">
        <f>K47+L47</f>
        <v>43</v>
      </c>
      <c r="P47" s="5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10"/>
      <c r="AW47" s="5"/>
      <c r="AX47" s="5"/>
      <c r="AY47" s="5"/>
      <c r="AZ47" s="5"/>
    </row>
    <row r="48" spans="1:52" ht="15.6" customHeight="1">
      <c r="A48" s="27" t="s">
        <v>147</v>
      </c>
      <c r="B48" s="198">
        <f t="shared" ref="B48:H48" si="68">$M$48*B33/1000</f>
        <v>0</v>
      </c>
      <c r="C48" s="198">
        <f t="shared" si="68"/>
        <v>1.47</v>
      </c>
      <c r="D48" s="198">
        <f t="shared" si="68"/>
        <v>10.44</v>
      </c>
      <c r="E48" s="198">
        <f t="shared" si="68"/>
        <v>2.94</v>
      </c>
      <c r="F48" s="198">
        <f t="shared" si="68"/>
        <v>1.47</v>
      </c>
      <c r="G48" s="198">
        <f t="shared" si="68"/>
        <v>0</v>
      </c>
      <c r="H48" s="198">
        <f t="shared" si="68"/>
        <v>0</v>
      </c>
      <c r="I48" s="198">
        <f t="shared" ref="I48:J48" si="69">$M$48*I33/1000</f>
        <v>0</v>
      </c>
      <c r="J48" s="198">
        <f t="shared" si="69"/>
        <v>0</v>
      </c>
      <c r="K48" s="198"/>
      <c r="L48" s="198"/>
      <c r="M48" s="240">
        <v>30</v>
      </c>
      <c r="P48" s="5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10"/>
      <c r="AW48" s="5"/>
      <c r="AX48" s="5"/>
      <c r="AY48" s="5"/>
      <c r="AZ48" s="5"/>
    </row>
    <row r="49" spans="1:52" ht="15.6" customHeight="1">
      <c r="A49" s="27" t="s">
        <v>145</v>
      </c>
      <c r="B49" s="198">
        <f t="shared" ref="B49:H49" si="70">B39*B40*$M$49/1000</f>
        <v>51.1</v>
      </c>
      <c r="C49" s="198">
        <f t="shared" si="70"/>
        <v>51.1</v>
      </c>
      <c r="D49" s="198">
        <f t="shared" si="70"/>
        <v>102.2</v>
      </c>
      <c r="E49" s="198">
        <f t="shared" si="70"/>
        <v>102.2</v>
      </c>
      <c r="F49" s="198">
        <f t="shared" si="70"/>
        <v>102.2</v>
      </c>
      <c r="G49" s="198">
        <f t="shared" si="70"/>
        <v>51.1</v>
      </c>
      <c r="H49" s="198">
        <f t="shared" si="70"/>
        <v>51.1</v>
      </c>
      <c r="I49" s="198">
        <f t="shared" ref="I49:J49" si="71">I39*I40*$M$49/1000</f>
        <v>51.1</v>
      </c>
      <c r="J49" s="198">
        <f t="shared" si="71"/>
        <v>51.1</v>
      </c>
      <c r="K49" s="234">
        <v>31</v>
      </c>
      <c r="L49" s="234">
        <v>42</v>
      </c>
      <c r="M49" s="240">
        <f>K49+L49</f>
        <v>73</v>
      </c>
      <c r="P49" s="5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10"/>
      <c r="AW49" s="5"/>
      <c r="AX49" s="5"/>
      <c r="AY49" s="5"/>
      <c r="AZ49" s="5"/>
    </row>
    <row r="50" spans="1:52" ht="15.6" customHeight="1">
      <c r="A50" s="27" t="s">
        <v>120</v>
      </c>
      <c r="B50" s="199">
        <f>$M50</f>
        <v>2.8159999999999998</v>
      </c>
      <c r="C50" s="199">
        <f t="shared" ref="C50:J50" si="72">$M50</f>
        <v>2.8159999999999998</v>
      </c>
      <c r="D50" s="199">
        <f t="shared" si="72"/>
        <v>2.8159999999999998</v>
      </c>
      <c r="E50" s="199">
        <f t="shared" si="72"/>
        <v>2.8159999999999998</v>
      </c>
      <c r="F50" s="199">
        <f t="shared" si="72"/>
        <v>2.8159999999999998</v>
      </c>
      <c r="G50" s="199">
        <f t="shared" si="72"/>
        <v>2.8159999999999998</v>
      </c>
      <c r="H50" s="199">
        <f t="shared" si="72"/>
        <v>2.8159999999999998</v>
      </c>
      <c r="I50" s="199">
        <f t="shared" si="72"/>
        <v>2.8159999999999998</v>
      </c>
      <c r="J50" s="199">
        <f t="shared" si="72"/>
        <v>2.8159999999999998</v>
      </c>
      <c r="K50" s="199">
        <v>1.4159999999999999</v>
      </c>
      <c r="L50" s="199">
        <v>1.4</v>
      </c>
      <c r="M50" s="247">
        <f>K50+L50</f>
        <v>2.8159999999999998</v>
      </c>
      <c r="P50" s="5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10"/>
      <c r="AW50" s="5"/>
      <c r="AX50" s="5"/>
      <c r="AY50" s="5"/>
      <c r="AZ50" s="5"/>
    </row>
    <row r="51" spans="1:52" ht="15.6" customHeight="1">
      <c r="A51" s="27" t="s">
        <v>121</v>
      </c>
      <c r="B51" s="200">
        <f>(B50*B23)+0.75</f>
        <v>28.909999999999997</v>
      </c>
      <c r="C51" s="200">
        <f t="shared" ref="C51:J51" si="73">(C50*C23)+0.75</f>
        <v>14.829999999999998</v>
      </c>
      <c r="D51" s="200">
        <f t="shared" si="73"/>
        <v>28.909999999999997</v>
      </c>
      <c r="E51" s="200">
        <f t="shared" si="73"/>
        <v>28.909999999999997</v>
      </c>
      <c r="F51" s="200">
        <f t="shared" si="73"/>
        <v>14.829999999999998</v>
      </c>
      <c r="G51" s="200">
        <f t="shared" si="73"/>
        <v>12.013999999999999</v>
      </c>
      <c r="H51" s="200">
        <f t="shared" si="73"/>
        <v>14.829999999999998</v>
      </c>
      <c r="I51" s="200">
        <f t="shared" si="73"/>
        <v>9.1980000000000004</v>
      </c>
      <c r="J51" s="200">
        <f t="shared" si="73"/>
        <v>12.013999999999999</v>
      </c>
      <c r="K51" s="200"/>
      <c r="L51" s="200"/>
      <c r="M51" s="1"/>
      <c r="P51" s="5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10"/>
      <c r="AW51" s="5"/>
      <c r="AX51" s="5"/>
      <c r="AY51" s="5"/>
      <c r="AZ51" s="5"/>
    </row>
    <row r="52" spans="1:52" ht="15.6" customHeight="1">
      <c r="A52" s="27" t="s">
        <v>122</v>
      </c>
      <c r="B52" s="198">
        <v>20</v>
      </c>
      <c r="C52" s="198">
        <v>20</v>
      </c>
      <c r="D52" s="198">
        <v>20</v>
      </c>
      <c r="E52" s="198">
        <v>20</v>
      </c>
      <c r="F52" s="198">
        <v>20</v>
      </c>
      <c r="G52" s="198">
        <v>20</v>
      </c>
      <c r="H52" s="198">
        <v>20</v>
      </c>
      <c r="I52" s="198">
        <v>20</v>
      </c>
      <c r="J52" s="198">
        <v>20</v>
      </c>
      <c r="K52" s="198"/>
      <c r="L52" s="198"/>
      <c r="M52" s="1"/>
      <c r="P52" s="5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10"/>
      <c r="AW52" s="5"/>
      <c r="AX52" s="5"/>
      <c r="AY52" s="5"/>
      <c r="AZ52" s="5"/>
    </row>
    <row r="53" spans="1:52" ht="15.6" customHeight="1">
      <c r="A53" s="182" t="s">
        <v>74</v>
      </c>
      <c r="B53" s="201">
        <f>B42+B43+B44+B45+B46+B47+B48+B49+B50+B51+B52</f>
        <v>243.72393952556988</v>
      </c>
      <c r="C53" s="201">
        <f t="shared" ref="C53:H53" si="74">C42+C43+C44+C45+C46+C47+C48+C49+C50+C51+C52</f>
        <v>235.34166401686724</v>
      </c>
      <c r="D53" s="201">
        <f t="shared" si="74"/>
        <v>347.2536822768526</v>
      </c>
      <c r="E53" s="201">
        <f t="shared" ref="E53" si="75">E42+E43+E44+E45+E46+E47+E48+E49+E50+E51+E52</f>
        <v>311.35368227685262</v>
      </c>
      <c r="F53" s="201">
        <f t="shared" si="74"/>
        <v>251.60207066120972</v>
      </c>
      <c r="G53" s="201">
        <f t="shared" ref="G53:J53" si="76">G42+G43+G44+G45+G46+G47+G48+G49+G50+G51+G52</f>
        <v>215.54115040021949</v>
      </c>
      <c r="H53" s="201">
        <f t="shared" si="74"/>
        <v>234.53494526686728</v>
      </c>
      <c r="I53" s="201">
        <f t="shared" si="76"/>
        <v>204.79918142870048</v>
      </c>
      <c r="J53" s="201">
        <f t="shared" si="76"/>
        <v>228.67433103965911</v>
      </c>
      <c r="K53" s="201"/>
      <c r="L53" s="201"/>
      <c r="M53" s="1"/>
      <c r="P53" s="5"/>
      <c r="Q53" s="5"/>
      <c r="R53" s="5"/>
      <c r="S53" s="5"/>
      <c r="T53" s="5"/>
      <c r="U53" s="5"/>
      <c r="V53" s="5"/>
      <c r="W53" s="5"/>
      <c r="X53" s="10"/>
      <c r="Y53" s="5"/>
      <c r="Z53" s="5"/>
      <c r="AA53" s="5"/>
      <c r="AB53" s="5"/>
      <c r="AC53"/>
      <c r="AD53"/>
      <c r="AE53"/>
      <c r="AS53"/>
    </row>
    <row r="54" spans="1:52" ht="15.6" customHeight="1">
      <c r="A54" s="203" t="s">
        <v>152</v>
      </c>
      <c r="B54" s="196">
        <f>B53/$B$53</f>
        <v>1</v>
      </c>
      <c r="C54" s="196">
        <f t="shared" ref="C54:H54" si="77">C53/$B$53</f>
        <v>0.96560750033410969</v>
      </c>
      <c r="D54" s="196">
        <f t="shared" si="77"/>
        <v>1.4247828217154723</v>
      </c>
      <c r="E54" s="196">
        <f t="shared" ref="E54" si="78">E53/$B$53</f>
        <v>1.2774850221235141</v>
      </c>
      <c r="F54" s="196">
        <f t="shared" si="77"/>
        <v>1.032323993904642</v>
      </c>
      <c r="G54" s="196">
        <f t="shared" ref="G54:J54" si="79">G53/$B$53</f>
        <v>0.88436593803542374</v>
      </c>
      <c r="H54" s="196">
        <f t="shared" si="77"/>
        <v>0.96229753106490168</v>
      </c>
      <c r="I54" s="196">
        <f t="shared" si="79"/>
        <v>0.8402916095454559</v>
      </c>
      <c r="J54" s="196">
        <f t="shared" si="79"/>
        <v>0.93825141463244788</v>
      </c>
      <c r="K54" s="196"/>
      <c r="L54" s="196"/>
      <c r="M54" s="1"/>
      <c r="P54" s="7"/>
      <c r="Q54" s="7"/>
      <c r="R54" s="7"/>
      <c r="S54" s="5"/>
      <c r="T54" s="5"/>
      <c r="U54" s="5"/>
      <c r="V54" s="5"/>
      <c r="W54" s="5"/>
      <c r="X54" s="5"/>
      <c r="Y54" s="5"/>
      <c r="Z54" s="5"/>
      <c r="AA54" s="5"/>
      <c r="AB54" s="10"/>
      <c r="AC54" s="5"/>
      <c r="AD54" s="5"/>
      <c r="AE54" s="5"/>
      <c r="AF54" s="5"/>
      <c r="AS54"/>
    </row>
    <row r="55" spans="1:52" ht="15.6" customHeight="1">
      <c r="A55" s="27" t="s">
        <v>125</v>
      </c>
      <c r="B55" s="200">
        <f t="shared" ref="B55:H55" si="80">(B27+B28)*1000*$M$55*24*250/1000000000*10</f>
        <v>17.736535006096812</v>
      </c>
      <c r="C55" s="200">
        <f t="shared" si="80"/>
        <v>12.089055325948756</v>
      </c>
      <c r="D55" s="200">
        <f t="shared" si="80"/>
        <v>19.620337577002555</v>
      </c>
      <c r="E55" s="200">
        <f t="shared" si="80"/>
        <v>19.620337577002555</v>
      </c>
      <c r="F55" s="200">
        <f t="shared" si="80"/>
        <v>13.006488788501283</v>
      </c>
      <c r="G55" s="200">
        <f t="shared" si="80"/>
        <v>11.73736069353243</v>
      </c>
      <c r="H55" s="200">
        <f t="shared" si="80"/>
        <v>11.129055325948755</v>
      </c>
      <c r="I55" s="200">
        <f t="shared" ref="I55:J55" si="81">(I27+I28)*1000*$M$55*24*250/1000000000*10</f>
        <v>10.408527321457914</v>
      </c>
      <c r="J55" s="200">
        <f t="shared" si="81"/>
        <v>9.8075657684230571</v>
      </c>
      <c r="K55" s="200"/>
      <c r="L55" s="200"/>
      <c r="M55" s="242">
        <v>0.08</v>
      </c>
      <c r="P55" s="13"/>
      <c r="Q55" s="13"/>
      <c r="R55" s="7"/>
      <c r="S55" s="5"/>
      <c r="T55" s="5"/>
      <c r="U55" s="5"/>
      <c r="V55" s="5"/>
      <c r="W55" s="5"/>
      <c r="X55" s="5"/>
      <c r="Y55" s="5"/>
      <c r="Z55" s="5"/>
      <c r="AA55" s="5"/>
      <c r="AB55" s="10"/>
      <c r="AC55" s="5"/>
      <c r="AD55" s="5"/>
      <c r="AE55" s="5"/>
      <c r="AF55" s="5"/>
      <c r="AS55"/>
    </row>
    <row r="56" spans="1:52" ht="15.6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"/>
      <c r="P56" s="13"/>
      <c r="Q56" s="13"/>
      <c r="R56" s="7"/>
      <c r="S56" s="5"/>
      <c r="T56" s="5"/>
      <c r="U56" s="5"/>
      <c r="V56" s="5"/>
      <c r="W56" s="5"/>
      <c r="X56" s="5"/>
      <c r="Y56" s="5"/>
      <c r="Z56" s="5"/>
      <c r="AA56" s="5"/>
      <c r="AB56" s="10"/>
      <c r="AC56" s="5"/>
      <c r="AD56" s="5"/>
      <c r="AE56" s="5"/>
      <c r="AF56" s="5"/>
      <c r="AS56"/>
    </row>
    <row r="57" spans="1:52" ht="15.6" customHeight="1">
      <c r="A57" s="27" t="s">
        <v>126</v>
      </c>
      <c r="B57" s="202">
        <f t="shared" ref="B57:H57" si="82">B53+B55</f>
        <v>261.4604745316667</v>
      </c>
      <c r="C57" s="202">
        <f t="shared" si="82"/>
        <v>247.43071934281599</v>
      </c>
      <c r="D57" s="202">
        <f t="shared" si="82"/>
        <v>366.87401985385515</v>
      </c>
      <c r="E57" s="202">
        <f t="shared" ref="E57" si="83">E53+E55</f>
        <v>330.97401985385517</v>
      </c>
      <c r="F57" s="202">
        <f t="shared" si="82"/>
        <v>264.60855944971098</v>
      </c>
      <c r="G57" s="202">
        <f t="shared" ref="G57:J57" si="84">G53+G55</f>
        <v>227.27851109375192</v>
      </c>
      <c r="H57" s="202">
        <f t="shared" si="82"/>
        <v>245.66400059281602</v>
      </c>
      <c r="I57" s="202">
        <f t="shared" si="84"/>
        <v>215.20770875015839</v>
      </c>
      <c r="J57" s="202">
        <f t="shared" si="84"/>
        <v>238.48189680808215</v>
      </c>
      <c r="K57" s="202"/>
      <c r="L57" s="202"/>
      <c r="M57" s="1"/>
      <c r="P57" s="7"/>
      <c r="Q57" s="7"/>
      <c r="R57" s="7"/>
      <c r="S57" s="5"/>
      <c r="T57" s="5"/>
      <c r="U57" s="5"/>
      <c r="V57" s="5"/>
      <c r="W57" s="5"/>
      <c r="X57" s="5"/>
      <c r="Y57" s="5"/>
      <c r="Z57" s="5"/>
      <c r="AA57" s="5"/>
      <c r="AB57" s="10"/>
      <c r="AC57" s="5"/>
      <c r="AD57" s="5"/>
      <c r="AE57" s="5"/>
      <c r="AF57" s="5"/>
      <c r="AS57"/>
    </row>
    <row r="58" spans="1:52" ht="15.6" customHeight="1">
      <c r="A58" t="s">
        <v>18</v>
      </c>
      <c r="B58" s="18">
        <f>B57/$B$57</f>
        <v>1</v>
      </c>
      <c r="C58" s="18">
        <f t="shared" ref="C58:H58" si="85">C57/$B$57</f>
        <v>0.94634081799942771</v>
      </c>
      <c r="D58" s="18">
        <f t="shared" si="85"/>
        <v>1.4031720110315233</v>
      </c>
      <c r="E58" s="18">
        <f t="shared" ref="E58" si="86">E57/$B$57</f>
        <v>1.2658663625800517</v>
      </c>
      <c r="F58" s="18">
        <f t="shared" si="85"/>
        <v>1.0120403855446343</v>
      </c>
      <c r="G58" s="18">
        <f t="shared" ref="G58:J58" si="87">G57/$B$57</f>
        <v>0.86926527422876354</v>
      </c>
      <c r="H58" s="18">
        <f t="shared" si="85"/>
        <v>0.93958370202170849</v>
      </c>
      <c r="I58" s="18">
        <f t="shared" si="87"/>
        <v>0.82309844015866185</v>
      </c>
      <c r="J58" s="18">
        <f t="shared" si="87"/>
        <v>0.91211452604932264</v>
      </c>
      <c r="K58" s="18"/>
      <c r="L58" s="18"/>
      <c r="M58" s="1"/>
      <c r="P58" s="7"/>
      <c r="Q58" s="7"/>
      <c r="R58" s="7"/>
      <c r="S58" s="5"/>
      <c r="T58" s="5"/>
      <c r="U58" s="5"/>
      <c r="V58" s="5"/>
      <c r="W58" s="5"/>
      <c r="X58" s="5"/>
      <c r="Y58" s="5"/>
      <c r="Z58" s="5"/>
      <c r="AA58" s="5"/>
      <c r="AB58" s="10"/>
      <c r="AC58" s="5"/>
      <c r="AD58" s="5"/>
      <c r="AE58" s="5"/>
      <c r="AF58" s="5"/>
      <c r="AS58"/>
    </row>
    <row r="59" spans="1:52" ht="15.6" hidden="1" customHeight="1">
      <c r="A59" s="27"/>
      <c r="B59" s="9"/>
      <c r="C59" s="9"/>
      <c r="D59" s="9"/>
      <c r="E59" s="9"/>
      <c r="F59" s="9"/>
      <c r="G59" s="9"/>
      <c r="H59" s="9"/>
      <c r="I59" s="9"/>
      <c r="K59"/>
      <c r="L59"/>
      <c r="M59" s="7"/>
      <c r="N59" s="7"/>
      <c r="O59" s="7"/>
      <c r="P59" s="5"/>
      <c r="Q59" s="5"/>
      <c r="R59" s="5"/>
      <c r="S59" s="5"/>
      <c r="T59" s="5"/>
      <c r="U59" s="5"/>
      <c r="V59" s="5"/>
      <c r="W59" s="5"/>
      <c r="X59" s="5"/>
      <c r="Y59" s="10"/>
      <c r="Z59" s="5"/>
      <c r="AA59" s="5"/>
      <c r="AB59" s="5"/>
      <c r="AC59" s="5"/>
      <c r="AD59"/>
      <c r="AE59"/>
      <c r="AS59"/>
    </row>
    <row r="60" spans="1:52" s="20" customFormat="1" ht="39.6" hidden="1">
      <c r="B60" s="180" t="s">
        <v>155</v>
      </c>
      <c r="C60" s="180" t="s">
        <v>156</v>
      </c>
      <c r="D60" s="180" t="s">
        <v>157</v>
      </c>
      <c r="E60" s="180" t="s">
        <v>158</v>
      </c>
      <c r="F60" s="180" t="s">
        <v>158</v>
      </c>
      <c r="G60" s="180" t="s">
        <v>154</v>
      </c>
      <c r="H60" s="180"/>
      <c r="I60" s="180"/>
      <c r="J60" s="21"/>
      <c r="K60" s="21"/>
      <c r="L60" s="204"/>
      <c r="M60" s="205"/>
      <c r="N60" s="206"/>
      <c r="O60" s="207"/>
      <c r="P60" s="208"/>
      <c r="Q60" s="207"/>
      <c r="R60" s="207"/>
      <c r="S60" s="205"/>
      <c r="T60" s="205"/>
      <c r="U60" s="205"/>
      <c r="V60" s="205"/>
      <c r="W60" s="205"/>
      <c r="X60" s="205"/>
      <c r="Y60" s="205"/>
      <c r="Z60" s="205"/>
      <c r="AA60" s="205"/>
      <c r="AB60" s="209"/>
      <c r="AC60" s="205"/>
      <c r="AD60" s="205"/>
      <c r="AE60" s="205"/>
      <c r="AF60" s="205"/>
      <c r="AG60" s="205"/>
    </row>
    <row r="61" spans="1:52" hidden="1">
      <c r="B61" s="9"/>
      <c r="C61" s="18"/>
      <c r="D61" s="18"/>
      <c r="E61" s="18"/>
      <c r="F61" s="18"/>
      <c r="G61" s="18"/>
      <c r="H61" s="18"/>
      <c r="I61" s="18"/>
      <c r="J61" s="18"/>
      <c r="K61" s="18"/>
      <c r="M61" s="22" t="s">
        <v>72</v>
      </c>
      <c r="O61" s="7"/>
      <c r="P61" s="7"/>
      <c r="Q61" s="7"/>
      <c r="R61" s="5"/>
      <c r="S61" s="5"/>
      <c r="T61" s="5"/>
      <c r="U61" s="5"/>
      <c r="V61" s="5"/>
      <c r="W61" s="5"/>
      <c r="X61" s="5"/>
      <c r="Y61" s="5"/>
      <c r="Z61" s="5"/>
      <c r="AA61" s="10"/>
      <c r="AB61" s="5"/>
      <c r="AC61" s="5"/>
      <c r="AD61" s="5"/>
      <c r="AE61" s="5"/>
      <c r="AS61"/>
    </row>
    <row r="62" spans="1:52" ht="79.2" hidden="1">
      <c r="D62" s="20" t="s">
        <v>21</v>
      </c>
      <c r="E62" s="20" t="s">
        <v>22</v>
      </c>
      <c r="F62" s="20" t="s">
        <v>23</v>
      </c>
      <c r="G62" s="21"/>
      <c r="H62" s="21"/>
      <c r="I62" s="21"/>
      <c r="J62" s="20" t="s">
        <v>24</v>
      </c>
      <c r="K62" s="22" t="s">
        <v>25</v>
      </c>
      <c r="L62" s="238" t="s">
        <v>6</v>
      </c>
      <c r="M62" s="5"/>
      <c r="O62" s="7"/>
      <c r="P62" s="7"/>
      <c r="Q62" s="7"/>
      <c r="R62" s="7"/>
      <c r="S62" s="5"/>
      <c r="T62" s="5"/>
      <c r="U62" s="5"/>
      <c r="V62" s="5"/>
      <c r="W62" s="5"/>
      <c r="X62" s="5"/>
      <c r="Y62" s="5"/>
      <c r="Z62" s="5"/>
      <c r="AA62" s="5"/>
      <c r="AB62" s="10"/>
      <c r="AC62" s="5"/>
      <c r="AD62" s="5"/>
      <c r="AE62" s="5"/>
      <c r="AF62" s="5"/>
      <c r="AS62"/>
    </row>
    <row r="63" spans="1:52" hidden="1">
      <c r="A63" t="s">
        <v>13</v>
      </c>
      <c r="D63">
        <v>300</v>
      </c>
      <c r="E63" s="5">
        <v>7.2999999999999996E-10</v>
      </c>
      <c r="F63" s="5">
        <v>7.5999999999999996E-10</v>
      </c>
      <c r="J63" s="5">
        <f>E63+0.00000001</f>
        <v>1.0730000000000001E-8</v>
      </c>
      <c r="K63" s="5">
        <f>K$75*J$75/J63</f>
        <v>15135135135.135134</v>
      </c>
      <c r="L63" s="2">
        <f>299792458/(D63*1000000)/2*20000000/1000000</f>
        <v>9.9930819333333343</v>
      </c>
      <c r="M63" s="5"/>
      <c r="O63" s="7"/>
      <c r="P63" s="7"/>
      <c r="Q63" s="7"/>
      <c r="R63" s="7"/>
      <c r="S63" s="5"/>
      <c r="T63" s="5"/>
      <c r="U63" s="5"/>
      <c r="V63" s="5"/>
      <c r="W63" s="5"/>
      <c r="X63" s="5"/>
      <c r="Y63" s="5"/>
      <c r="Z63" s="5"/>
      <c r="AA63" s="5"/>
      <c r="AB63" s="10"/>
      <c r="AC63" s="5"/>
      <c r="AD63" s="5"/>
      <c r="AE63" s="5"/>
      <c r="AF63" s="5"/>
      <c r="AS63"/>
    </row>
    <row r="64" spans="1:52" hidden="1">
      <c r="D64">
        <v>400</v>
      </c>
      <c r="E64" s="5">
        <v>1.2300000000000001E-9</v>
      </c>
      <c r="F64" s="5">
        <v>1.2799999999999999E-9</v>
      </c>
      <c r="J64" s="5">
        <f t="shared" ref="J64:J79" si="88">E64+0.00000001</f>
        <v>1.123E-8</v>
      </c>
      <c r="K64" s="5">
        <f>K$75*J$75/J64</f>
        <v>14461264470.169189</v>
      </c>
      <c r="L64" s="2">
        <f t="shared" ref="L64:L79" si="89">299792458/(D64*1000000)/2*20000000/1000000</f>
        <v>7.4948114499999994</v>
      </c>
      <c r="M64" s="5">
        <f>(L65*1000000)^2/(89*K65)</f>
        <v>29.474314684317502</v>
      </c>
      <c r="O64" s="7"/>
      <c r="P64" s="7"/>
      <c r="Q64" s="7"/>
      <c r="R64" s="7"/>
      <c r="S64" s="5"/>
      <c r="T64" s="5"/>
      <c r="U64" s="5"/>
      <c r="V64" s="5"/>
      <c r="W64" s="5"/>
      <c r="X64" s="5"/>
      <c r="Y64" s="5"/>
      <c r="Z64" s="5"/>
      <c r="AA64" s="5"/>
      <c r="AB64" s="10"/>
      <c r="AC64" s="5"/>
      <c r="AD64" s="5"/>
      <c r="AE64" s="5"/>
      <c r="AF64" s="5"/>
      <c r="AS64"/>
    </row>
    <row r="65" spans="4:45" hidden="1">
      <c r="D65">
        <v>500</v>
      </c>
      <c r="E65" s="5">
        <v>1.85E-9</v>
      </c>
      <c r="F65" s="5">
        <v>1.92E-9</v>
      </c>
      <c r="J65" s="5">
        <f t="shared" si="88"/>
        <v>1.185E-8</v>
      </c>
      <c r="K65" s="5">
        <f>K$75*J$75/J65</f>
        <v>13704641350.21097</v>
      </c>
      <c r="L65" s="2">
        <f t="shared" si="89"/>
        <v>5.9958491599999988</v>
      </c>
      <c r="M65" s="5">
        <f>(L66*1000000)^2/(89*K66)</f>
        <v>29.474314684317502</v>
      </c>
      <c r="O65" s="7"/>
      <c r="P65" s="7"/>
      <c r="Q65" s="7"/>
      <c r="R65" s="7"/>
      <c r="S65" s="5"/>
      <c r="T65" s="5"/>
      <c r="U65" s="5"/>
      <c r="V65" s="5"/>
      <c r="W65" s="5"/>
      <c r="X65" s="5"/>
      <c r="Y65" s="5"/>
      <c r="Z65" s="5"/>
      <c r="AA65" s="5"/>
      <c r="AB65" s="10"/>
      <c r="AC65" s="5"/>
      <c r="AD65" s="5"/>
      <c r="AE65" s="5"/>
      <c r="AF65" s="5"/>
      <c r="AS65"/>
    </row>
    <row r="66" spans="4:45" hidden="1">
      <c r="D66">
        <v>500</v>
      </c>
      <c r="E66" s="5">
        <v>1.85E-9</v>
      </c>
      <c r="F66" s="5">
        <v>1.92E-9</v>
      </c>
      <c r="J66" s="5">
        <f>E66+0.00000001</f>
        <v>1.185E-8</v>
      </c>
      <c r="K66" s="5">
        <f>K$75*J$75/J66</f>
        <v>13704641350.21097</v>
      </c>
      <c r="L66" s="2">
        <f>299792458/(D66*1000000)/2*20000000/1000000</f>
        <v>5.9958491599999988</v>
      </c>
      <c r="M66" s="5" t="e">
        <f>(L67*1000000)^2/(R4/5*K67)</f>
        <v>#DIV/0!</v>
      </c>
      <c r="O66" s="7"/>
      <c r="P66" s="7"/>
      <c r="Q66" s="7"/>
      <c r="R66" s="7"/>
      <c r="S66" s="5"/>
      <c r="T66" s="5"/>
      <c r="U66" s="5"/>
      <c r="V66" s="5"/>
      <c r="W66" s="5"/>
      <c r="X66" s="5"/>
      <c r="Y66" s="5"/>
      <c r="Z66" s="5"/>
      <c r="AA66" s="5"/>
      <c r="AB66" s="10"/>
      <c r="AC66" s="5"/>
      <c r="AD66" s="5"/>
      <c r="AE66" s="5"/>
      <c r="AF66" s="5"/>
      <c r="AS66"/>
    </row>
    <row r="67" spans="4:45" hidden="1">
      <c r="D67">
        <v>700</v>
      </c>
      <c r="E67" s="5">
        <v>3.3900000000000001E-9</v>
      </c>
      <c r="F67" s="5">
        <v>3.53E-9</v>
      </c>
      <c r="J67" s="5">
        <f t="shared" si="88"/>
        <v>1.3389999999999999E-8</v>
      </c>
      <c r="K67" s="5">
        <f>K$75*J$75/J67</f>
        <v>12128454070.201643</v>
      </c>
      <c r="L67" s="2">
        <f t="shared" si="89"/>
        <v>4.2827494000000002</v>
      </c>
      <c r="M67" s="5" t="e">
        <f>(L68*1000000)^2/(R5/5*K68)</f>
        <v>#DIV/0!</v>
      </c>
      <c r="O67" s="7"/>
      <c r="P67" s="7"/>
      <c r="Q67" s="7"/>
      <c r="R67" s="7"/>
      <c r="S67" s="5"/>
      <c r="T67" s="5"/>
      <c r="U67" s="5"/>
      <c r="V67" s="5"/>
      <c r="W67" s="5"/>
      <c r="X67" s="5"/>
      <c r="Y67" s="5"/>
      <c r="Z67" s="5"/>
      <c r="AA67" s="5"/>
      <c r="AB67" s="10"/>
      <c r="AC67" s="5"/>
      <c r="AD67" s="5"/>
      <c r="AE67" s="5"/>
      <c r="AF67" s="5"/>
      <c r="AS67"/>
    </row>
    <row r="68" spans="4:45" hidden="1">
      <c r="D68">
        <v>750</v>
      </c>
      <c r="E68" s="5"/>
      <c r="F68" s="5"/>
      <c r="J68" s="5"/>
      <c r="K68" s="5">
        <f>K69+(K67-K69)/2</f>
        <v>11738580633.982723</v>
      </c>
      <c r="L68" s="2">
        <f t="shared" si="89"/>
        <v>3.9972327733333333</v>
      </c>
      <c r="M68" s="5"/>
      <c r="O68" s="7"/>
      <c r="P68" s="7"/>
      <c r="Q68" s="7"/>
      <c r="R68" s="7"/>
      <c r="S68" s="5"/>
      <c r="T68" s="5"/>
      <c r="U68" s="5"/>
      <c r="V68" s="5"/>
      <c r="W68" s="5"/>
      <c r="X68" s="5"/>
      <c r="Y68" s="5"/>
      <c r="Z68" s="5"/>
      <c r="AA68" s="5"/>
      <c r="AB68" s="10"/>
      <c r="AC68" s="5"/>
      <c r="AD68" s="5"/>
      <c r="AE68" s="5"/>
      <c r="AF68" s="5"/>
      <c r="AS68"/>
    </row>
    <row r="69" spans="4:45" hidden="1">
      <c r="D69">
        <v>800</v>
      </c>
      <c r="E69" s="5">
        <v>4.3100000000000002E-9</v>
      </c>
      <c r="F69" s="5">
        <v>4.49E-9</v>
      </c>
      <c r="J69" s="5">
        <f t="shared" si="88"/>
        <v>1.431E-8</v>
      </c>
      <c r="K69" s="5">
        <f>K$75*J$75/J69</f>
        <v>11348707197.763802</v>
      </c>
      <c r="L69" s="2">
        <f t="shared" si="89"/>
        <v>3.7474057249999997</v>
      </c>
      <c r="M69" s="5"/>
      <c r="O69" s="7"/>
      <c r="P69" s="7"/>
      <c r="Q69" s="7"/>
      <c r="R69" s="7"/>
      <c r="S69" s="5"/>
      <c r="T69" s="5"/>
      <c r="U69" s="5"/>
      <c r="V69" s="5"/>
      <c r="W69" s="5"/>
      <c r="X69" s="5"/>
      <c r="Y69" s="5"/>
      <c r="Z69" s="5"/>
      <c r="AA69" s="5"/>
      <c r="AB69" s="10"/>
      <c r="AC69" s="5"/>
      <c r="AD69" s="5"/>
      <c r="AE69" s="5"/>
      <c r="AF69" s="5"/>
      <c r="AS69"/>
    </row>
    <row r="70" spans="4:45" hidden="1">
      <c r="D70">
        <v>900</v>
      </c>
      <c r="E70" s="5">
        <v>5.3300000000000004E-9</v>
      </c>
      <c r="F70" s="5">
        <v>5.5400000000000003E-9</v>
      </c>
      <c r="J70" s="5">
        <f t="shared" si="88"/>
        <v>1.5329999999999999E-8</v>
      </c>
      <c r="K70" s="5">
        <f>K$75*J$75/J70</f>
        <v>10593607305.936073</v>
      </c>
      <c r="L70" s="2">
        <f t="shared" si="89"/>
        <v>3.3310273111111113</v>
      </c>
      <c r="M70" s="5"/>
      <c r="O70" s="7"/>
      <c r="P70" s="7"/>
      <c r="Q70" s="7"/>
      <c r="R70" s="7"/>
      <c r="S70" s="5"/>
      <c r="T70" s="5"/>
      <c r="U70" s="5"/>
      <c r="V70" s="5"/>
      <c r="W70" s="5"/>
      <c r="X70" s="5"/>
      <c r="Y70" s="5"/>
      <c r="Z70" s="5"/>
      <c r="AA70" s="5"/>
      <c r="AB70" s="10"/>
      <c r="AC70" s="5"/>
      <c r="AD70" s="5"/>
      <c r="AE70" s="5"/>
      <c r="AF70" s="5"/>
      <c r="AS70"/>
    </row>
    <row r="71" spans="4:45" hidden="1">
      <c r="D71">
        <v>1100</v>
      </c>
      <c r="E71" s="5">
        <v>7.6199999999999997E-9</v>
      </c>
      <c r="F71" s="5">
        <v>7.9200000000000008E-9</v>
      </c>
      <c r="J71" s="5">
        <f t="shared" si="88"/>
        <v>1.7620000000000002E-8</v>
      </c>
      <c r="K71" s="5">
        <f>K$75*J$75/J71</f>
        <v>9216799091.9409752</v>
      </c>
      <c r="L71" s="2">
        <f t="shared" si="89"/>
        <v>2.725385981818182</v>
      </c>
      <c r="M71" s="5" t="e">
        <f>(L72*1000000)^2/(R8/9*K72)</f>
        <v>#DIV/0!</v>
      </c>
      <c r="O71" s="7"/>
      <c r="P71" s="7"/>
      <c r="Q71" s="7"/>
      <c r="R71" s="7"/>
      <c r="S71" s="5"/>
      <c r="T71" s="5"/>
      <c r="U71" s="5"/>
      <c r="V71" s="5"/>
      <c r="W71" s="5"/>
      <c r="X71" s="5"/>
      <c r="Y71" s="5"/>
      <c r="Z71" s="5"/>
      <c r="AA71" s="5"/>
      <c r="AB71" s="10"/>
      <c r="AC71" s="5"/>
      <c r="AD71" s="5"/>
      <c r="AE71" s="5"/>
      <c r="AF71" s="5"/>
      <c r="AS71"/>
    </row>
    <row r="72" spans="4:45" hidden="1">
      <c r="D72">
        <v>1300</v>
      </c>
      <c r="E72" s="5">
        <v>1.02E-8</v>
      </c>
      <c r="F72" s="5">
        <v>1.07E-8</v>
      </c>
      <c r="J72" s="5">
        <f t="shared" si="88"/>
        <v>2.0200000000000002E-8</v>
      </c>
      <c r="K72" s="5">
        <f>K$75*J$75/J72</f>
        <v>8039603960.396039</v>
      </c>
      <c r="L72" s="2">
        <f t="shared" si="89"/>
        <v>2.3060958307692312</v>
      </c>
      <c r="M72" s="5"/>
      <c r="O72" s="7"/>
      <c r="P72" s="7"/>
      <c r="Q72" s="7"/>
      <c r="R72" s="7"/>
      <c r="S72" s="5"/>
      <c r="T72" s="5"/>
      <c r="U72" s="5"/>
      <c r="V72" s="5"/>
      <c r="W72" s="5"/>
      <c r="X72" s="5"/>
      <c r="Y72" s="5"/>
      <c r="Z72" s="5"/>
      <c r="AA72" s="5"/>
      <c r="AB72" s="10"/>
      <c r="AC72" s="5"/>
      <c r="AD72" s="5"/>
      <c r="AE72" s="5"/>
      <c r="AF72" s="5"/>
      <c r="AS72"/>
    </row>
    <row r="73" spans="4:45" hidden="1">
      <c r="D73">
        <v>1300</v>
      </c>
      <c r="E73" s="5"/>
      <c r="F73" s="5"/>
      <c r="J73" s="5"/>
      <c r="K73" s="5"/>
      <c r="L73" s="2">
        <f t="shared" si="89"/>
        <v>2.3060958307692312</v>
      </c>
      <c r="M73" s="5" t="e">
        <f>(L74*1000000)^2/(R8/9*K74)</f>
        <v>#DIV/0!</v>
      </c>
      <c r="O73" s="7"/>
      <c r="P73" s="7"/>
      <c r="Q73" s="7"/>
      <c r="R73" s="7"/>
      <c r="S73" s="5"/>
      <c r="T73" s="5"/>
      <c r="U73" s="5"/>
      <c r="V73" s="5"/>
      <c r="W73" s="5"/>
      <c r="X73" s="5"/>
      <c r="Y73" s="5"/>
      <c r="Z73" s="5"/>
      <c r="AA73" s="5"/>
      <c r="AB73" s="10"/>
      <c r="AC73" s="5"/>
      <c r="AD73" s="5"/>
      <c r="AE73" s="5"/>
      <c r="AF73" s="5"/>
      <c r="AS73"/>
    </row>
    <row r="74" spans="4:45" hidden="1">
      <c r="D74">
        <v>1300</v>
      </c>
      <c r="E74" s="5">
        <v>1.02E-8</v>
      </c>
      <c r="F74" s="5">
        <v>1.07E-8</v>
      </c>
      <c r="J74" s="5">
        <f>E74+0.00000001</f>
        <v>2.0200000000000002E-8</v>
      </c>
      <c r="K74" s="5">
        <f>K$75*J$75/J74</f>
        <v>8039603960.396039</v>
      </c>
      <c r="L74" s="2">
        <f>299792458/(D74*1000000)/2*20000000/1000000</f>
        <v>2.3060958307692312</v>
      </c>
      <c r="M74" s="2" t="e">
        <f>(L75*1000000)^2/(R10/7*K75)</f>
        <v>#DIV/0!</v>
      </c>
      <c r="O74" s="7"/>
      <c r="P74" s="7"/>
      <c r="Q74" s="7"/>
      <c r="R74" s="7"/>
      <c r="S74" s="5"/>
      <c r="T74" s="5"/>
      <c r="U74" s="5"/>
      <c r="V74" s="5"/>
      <c r="W74" s="5"/>
      <c r="X74" s="5"/>
      <c r="Y74" s="5"/>
      <c r="Z74" s="5"/>
      <c r="AA74" s="5"/>
      <c r="AB74" s="10"/>
      <c r="AC74" s="5"/>
      <c r="AD74" s="5"/>
      <c r="AE74" s="5"/>
      <c r="AF74" s="5"/>
      <c r="AS74"/>
    </row>
    <row r="75" spans="4:45" hidden="1">
      <c r="D75">
        <v>1500</v>
      </c>
      <c r="E75" s="5">
        <v>1.3200000000000001E-8</v>
      </c>
      <c r="F75" s="5">
        <v>1.37E-8</v>
      </c>
      <c r="J75" s="5">
        <f t="shared" si="88"/>
        <v>2.3200000000000003E-8</v>
      </c>
      <c r="K75" s="5">
        <v>7000000000</v>
      </c>
      <c r="L75" s="2">
        <f t="shared" si="89"/>
        <v>1.9986163866666666</v>
      </c>
      <c r="M75" s="2"/>
      <c r="O75" s="7"/>
      <c r="P75" s="7"/>
      <c r="Q75" s="7"/>
      <c r="R75" s="7"/>
      <c r="S75" s="5"/>
      <c r="T75" s="5"/>
      <c r="U75" s="5"/>
      <c r="V75" s="5"/>
      <c r="W75" s="5"/>
      <c r="X75" s="5"/>
      <c r="Y75" s="5"/>
      <c r="Z75" s="5"/>
      <c r="AA75" s="5"/>
      <c r="AB75" s="10"/>
      <c r="AC75" s="5"/>
      <c r="AD75" s="5"/>
      <c r="AE75" s="5"/>
      <c r="AF75" s="5"/>
      <c r="AS75"/>
    </row>
    <row r="76" spans="4:45" hidden="1">
      <c r="D76">
        <v>1500</v>
      </c>
      <c r="E76" s="5"/>
      <c r="F76" s="5"/>
      <c r="J76" s="5"/>
      <c r="K76" s="2">
        <v>8000000000</v>
      </c>
      <c r="L76" s="2">
        <f t="shared" si="89"/>
        <v>1.9986163866666666</v>
      </c>
      <c r="M76" s="2" t="e">
        <f>(L77*1000000)^2/(R10/7*K77)</f>
        <v>#DIV/0!</v>
      </c>
      <c r="O76" s="7"/>
      <c r="P76" s="7"/>
      <c r="Q76" s="7"/>
      <c r="R76" s="7"/>
      <c r="S76" s="5"/>
      <c r="T76" s="5"/>
      <c r="U76" s="5"/>
      <c r="V76" s="5"/>
      <c r="W76" s="5"/>
      <c r="X76" s="5"/>
      <c r="Y76" s="5"/>
      <c r="Z76" s="5"/>
      <c r="AA76" s="5"/>
      <c r="AB76" s="10"/>
      <c r="AC76" s="5"/>
      <c r="AD76" s="5"/>
      <c r="AE76" s="5"/>
      <c r="AF76" s="5"/>
      <c r="AS76"/>
    </row>
    <row r="77" spans="4:45" hidden="1">
      <c r="D77">
        <v>1500</v>
      </c>
      <c r="E77" s="5">
        <v>1.3200000000000001E-8</v>
      </c>
      <c r="F77" s="5">
        <v>1.37E-8</v>
      </c>
      <c r="J77" s="5">
        <f>E77+0.00000001</f>
        <v>2.3200000000000003E-8</v>
      </c>
      <c r="K77" s="2">
        <v>16000000000</v>
      </c>
      <c r="L77" s="2">
        <f>299792458/(D77*1000000)/2*20000000/1000000</f>
        <v>1.9986163866666666</v>
      </c>
      <c r="M77" s="5"/>
      <c r="O77" s="7"/>
      <c r="P77" s="7"/>
      <c r="Q77" s="7"/>
      <c r="R77" s="7"/>
      <c r="S77" s="5"/>
      <c r="T77" s="5"/>
      <c r="U77" s="5"/>
      <c r="V77" s="5"/>
      <c r="W77" s="5"/>
      <c r="X77" s="5"/>
      <c r="Y77" s="5"/>
      <c r="Z77" s="5"/>
      <c r="AA77" s="5"/>
      <c r="AB77" s="10"/>
      <c r="AC77" s="5"/>
      <c r="AD77" s="5"/>
      <c r="AE77" s="5"/>
      <c r="AF77" s="5"/>
      <c r="AS77"/>
    </row>
    <row r="78" spans="4:45" hidden="1">
      <c r="D78">
        <v>1700</v>
      </c>
      <c r="E78" s="5">
        <v>1.6400000000000001E-8</v>
      </c>
      <c r="F78" s="5">
        <v>1.7100000000000001E-8</v>
      </c>
      <c r="J78" s="5">
        <f t="shared" si="88"/>
        <v>2.6400000000000001E-8</v>
      </c>
      <c r="K78" s="5">
        <f>K$75*J$75/J78</f>
        <v>6151515151.515151</v>
      </c>
      <c r="L78" s="2">
        <f t="shared" si="89"/>
        <v>1.7634850470588235</v>
      </c>
      <c r="M78" s="5"/>
      <c r="O78" s="7"/>
      <c r="P78" s="7"/>
      <c r="Q78" s="7"/>
      <c r="R78" s="7"/>
      <c r="S78" s="5"/>
      <c r="T78" s="5"/>
      <c r="U78" s="5"/>
      <c r="V78" s="5"/>
      <c r="W78" s="5"/>
      <c r="X78" s="5"/>
      <c r="Y78" s="5"/>
      <c r="Z78" s="5"/>
      <c r="AA78" s="5"/>
      <c r="AB78" s="10"/>
      <c r="AC78" s="5"/>
      <c r="AD78" s="5"/>
      <c r="AE78" s="5"/>
      <c r="AF78" s="5"/>
      <c r="AS78"/>
    </row>
    <row r="79" spans="4:45" hidden="1">
      <c r="D79">
        <v>1900</v>
      </c>
      <c r="E79" s="5">
        <v>1.99E-8</v>
      </c>
      <c r="F79" s="5">
        <v>2.0800000000000001E-8</v>
      </c>
      <c r="J79" s="5">
        <f t="shared" si="88"/>
        <v>2.9899999999999996E-8</v>
      </c>
      <c r="K79" s="5">
        <f>K$75*J$75/J79</f>
        <v>5431438127.0903015</v>
      </c>
      <c r="L79" s="2">
        <f t="shared" si="89"/>
        <v>1.5778550421052631</v>
      </c>
      <c r="M79" s="5"/>
      <c r="O79" s="7"/>
      <c r="P79" s="7"/>
      <c r="Q79" s="7"/>
      <c r="R79" s="7"/>
      <c r="S79" s="5"/>
      <c r="T79" s="5"/>
      <c r="U79" s="5"/>
      <c r="V79" s="5"/>
      <c r="W79" s="5"/>
      <c r="X79" s="5"/>
      <c r="Y79" s="5"/>
      <c r="Z79" s="5"/>
      <c r="AA79" s="5"/>
      <c r="AB79" s="10"/>
      <c r="AC79" s="5"/>
      <c r="AD79" s="5"/>
      <c r="AE79" s="5"/>
      <c r="AF79" s="5"/>
      <c r="AS79"/>
    </row>
    <row r="80" spans="4:45" hidden="1">
      <c r="D80"/>
      <c r="E80" s="5"/>
      <c r="F80" s="5"/>
      <c r="J80" s="5"/>
      <c r="K80" s="5"/>
      <c r="L80" s="2"/>
      <c r="M80" s="1"/>
      <c r="O80" s="7"/>
      <c r="P80" s="7"/>
      <c r="Q80" s="7"/>
      <c r="R80" s="7"/>
      <c r="S80" s="5"/>
      <c r="T80" s="5"/>
      <c r="U80" s="5"/>
      <c r="V80" s="5"/>
      <c r="W80" s="5"/>
      <c r="X80" s="5"/>
      <c r="Y80" s="5"/>
      <c r="Z80" s="5"/>
      <c r="AA80" s="5"/>
      <c r="AB80" s="10"/>
      <c r="AC80" s="5"/>
      <c r="AD80" s="5"/>
      <c r="AE80" s="5"/>
      <c r="AF80" s="5"/>
      <c r="AS80"/>
    </row>
    <row r="81" spans="1:45">
      <c r="A81" s="17" t="s">
        <v>20</v>
      </c>
      <c r="M81" s="1"/>
      <c r="O81" s="7"/>
      <c r="P81" s="7"/>
      <c r="Q81" s="7"/>
      <c r="R81" s="7"/>
      <c r="S81" s="5"/>
      <c r="T81" s="5"/>
      <c r="U81" s="5"/>
      <c r="V81" s="5"/>
      <c r="W81" s="5"/>
      <c r="X81" s="5"/>
      <c r="Y81" s="5"/>
      <c r="Z81" s="5"/>
      <c r="AA81" s="5"/>
      <c r="AB81" s="10"/>
      <c r="AC81" s="5"/>
      <c r="AD81" s="5"/>
      <c r="AE81" s="5"/>
      <c r="AF81" s="5"/>
      <c r="AS81"/>
    </row>
    <row r="82" spans="1:45">
      <c r="A82" s="5">
        <v>10000000</v>
      </c>
      <c r="B82" s="9"/>
      <c r="C82" s="9"/>
      <c r="D82" s="9"/>
      <c r="E82" s="18"/>
      <c r="F82" s="9"/>
      <c r="G82" s="9"/>
      <c r="H82" s="9"/>
      <c r="I82" s="9"/>
      <c r="J82" s="9"/>
      <c r="K82" s="9"/>
      <c r="L82" s="9"/>
      <c r="M82" s="9"/>
      <c r="O82" s="7"/>
      <c r="P82" s="7"/>
      <c r="Q82" s="7"/>
      <c r="R82" s="7"/>
      <c r="S82" s="5"/>
      <c r="T82" s="5"/>
      <c r="U82" s="5"/>
      <c r="V82" s="5"/>
      <c r="W82" s="5"/>
      <c r="X82" s="5"/>
      <c r="Y82" s="5"/>
      <c r="Z82" s="5"/>
      <c r="AA82" s="5"/>
      <c r="AB82" s="10"/>
      <c r="AC82" s="5"/>
      <c r="AD82" s="5"/>
      <c r="AE82" s="5"/>
      <c r="AS82"/>
    </row>
    <row r="83" spans="1:45">
      <c r="A83" s="5">
        <f>A82+1000000</f>
        <v>11000000</v>
      </c>
      <c r="B83" s="9"/>
      <c r="C83" s="9"/>
      <c r="D83" s="9"/>
      <c r="E83" s="18"/>
      <c r="F83" s="9"/>
      <c r="G83" s="9"/>
      <c r="H83" s="9"/>
      <c r="I83" s="9"/>
      <c r="J83" s="9"/>
      <c r="K83" s="9"/>
      <c r="L83" s="9"/>
      <c r="M83" s="9"/>
      <c r="O83" s="7"/>
      <c r="P83" s="7"/>
      <c r="Q83" s="7"/>
      <c r="R83" s="7"/>
      <c r="S83" s="5"/>
      <c r="T83" s="5"/>
      <c r="U83" s="5"/>
      <c r="V83" s="5"/>
      <c r="W83" s="5"/>
      <c r="X83" s="5"/>
      <c r="Y83" s="5"/>
      <c r="Z83" s="5"/>
      <c r="AA83" s="5"/>
      <c r="AB83" s="10"/>
      <c r="AC83" s="5"/>
      <c r="AD83" s="5"/>
      <c r="AE83" s="5"/>
      <c r="AS83"/>
    </row>
    <row r="84" spans="1:45">
      <c r="A84" s="5">
        <f t="shared" ref="A84:A92" si="90">A83+1000000</f>
        <v>12000000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O84" s="7"/>
      <c r="P84" s="7"/>
      <c r="Q84" s="7"/>
      <c r="R84" s="7"/>
      <c r="S84" s="5"/>
      <c r="T84" s="5"/>
      <c r="U84" s="5"/>
      <c r="V84" s="5"/>
      <c r="W84" s="5"/>
      <c r="X84" s="5"/>
      <c r="Y84" s="5"/>
      <c r="Z84" s="5"/>
      <c r="AA84" s="5"/>
      <c r="AB84" s="10"/>
      <c r="AC84" s="5"/>
      <c r="AD84" s="5"/>
      <c r="AE84" s="5"/>
      <c r="AS84"/>
    </row>
    <row r="85" spans="1:45">
      <c r="A85" s="5">
        <f t="shared" si="90"/>
        <v>13000000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O85" s="7"/>
      <c r="P85" s="7"/>
      <c r="Q85" s="7"/>
      <c r="R85" s="7"/>
      <c r="S85" s="5"/>
      <c r="T85" s="5"/>
      <c r="U85" s="5"/>
      <c r="V85" s="5"/>
      <c r="W85" s="5"/>
      <c r="X85" s="5"/>
      <c r="Y85" s="5"/>
      <c r="Z85" s="5"/>
      <c r="AA85" s="5"/>
      <c r="AB85" s="10"/>
      <c r="AC85" s="5"/>
      <c r="AD85" s="5"/>
      <c r="AE85" s="5"/>
      <c r="AS85"/>
    </row>
    <row r="86" spans="1:45">
      <c r="A86" s="5">
        <f t="shared" si="90"/>
        <v>14000000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O86" s="7"/>
      <c r="P86" s="7"/>
      <c r="Q86" s="7"/>
      <c r="R86" s="7"/>
      <c r="S86" s="5"/>
      <c r="T86" s="5"/>
      <c r="U86" s="5"/>
      <c r="V86" s="5"/>
      <c r="W86" s="5"/>
      <c r="X86" s="5"/>
      <c r="Y86" s="5"/>
      <c r="Z86" s="5"/>
      <c r="AA86" s="5"/>
      <c r="AB86" s="10"/>
      <c r="AC86" s="5"/>
      <c r="AD86" s="5"/>
      <c r="AE86" s="5"/>
      <c r="AS86"/>
    </row>
    <row r="87" spans="1:45">
      <c r="A87" s="5">
        <f t="shared" si="90"/>
        <v>15000000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O87" s="7"/>
      <c r="P87" s="7"/>
      <c r="Q87" s="7"/>
      <c r="R87" s="7"/>
      <c r="S87" s="5"/>
      <c r="T87" s="5"/>
      <c r="U87" s="5"/>
      <c r="V87" s="5"/>
      <c r="W87" s="5"/>
      <c r="X87" s="5"/>
      <c r="Y87" s="5"/>
      <c r="Z87" s="5"/>
      <c r="AA87" s="5"/>
      <c r="AB87" s="10"/>
      <c r="AC87" s="5"/>
      <c r="AD87" s="5"/>
      <c r="AE87" s="5"/>
      <c r="AS87"/>
    </row>
    <row r="88" spans="1:45">
      <c r="A88" s="5">
        <f t="shared" si="90"/>
        <v>16000000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O88" s="7"/>
      <c r="P88" s="7"/>
      <c r="Q88" s="7"/>
      <c r="R88" s="7"/>
      <c r="S88" s="5"/>
      <c r="T88" s="5"/>
      <c r="U88" s="5"/>
      <c r="V88" s="5"/>
      <c r="W88" s="5"/>
      <c r="X88" s="5"/>
      <c r="Y88" s="5"/>
      <c r="Z88" s="5"/>
      <c r="AA88" s="5"/>
      <c r="AB88" s="10"/>
      <c r="AC88" s="5"/>
      <c r="AD88" s="5"/>
      <c r="AE88" s="5"/>
      <c r="AS88"/>
    </row>
    <row r="89" spans="1:45">
      <c r="A89" s="5">
        <f t="shared" si="90"/>
        <v>17000000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O89" s="7"/>
      <c r="P89" s="7"/>
      <c r="Q89" s="7"/>
      <c r="R89" s="7"/>
      <c r="S89" s="5"/>
      <c r="T89" s="5"/>
      <c r="U89" s="5"/>
      <c r="V89" s="5"/>
      <c r="W89" s="5"/>
      <c r="X89" s="5"/>
      <c r="Y89" s="5"/>
      <c r="Z89" s="5"/>
      <c r="AA89" s="5"/>
      <c r="AB89" s="10"/>
      <c r="AC89" s="5"/>
      <c r="AD89" s="5"/>
      <c r="AE89" s="5"/>
      <c r="AS89"/>
    </row>
    <row r="90" spans="1:45">
      <c r="A90" s="5">
        <f t="shared" si="90"/>
        <v>18000000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O90" s="7"/>
      <c r="P90" s="7"/>
      <c r="Q90" s="7"/>
      <c r="R90" s="7"/>
      <c r="S90" s="5"/>
      <c r="T90" s="5"/>
      <c r="U90" s="5"/>
      <c r="V90" s="5"/>
      <c r="W90" s="5"/>
      <c r="X90" s="5"/>
      <c r="Y90" s="5"/>
      <c r="Z90" s="5"/>
      <c r="AA90" s="5"/>
      <c r="AB90" s="10"/>
      <c r="AC90" s="5"/>
      <c r="AD90" s="5"/>
      <c r="AE90" s="5"/>
      <c r="AS90"/>
    </row>
    <row r="91" spans="1:45">
      <c r="A91" s="5">
        <f t="shared" si="90"/>
        <v>19000000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O91" s="7"/>
      <c r="P91" s="7"/>
      <c r="Q91" s="7"/>
      <c r="R91" s="7"/>
      <c r="S91" s="5"/>
      <c r="T91" s="5"/>
      <c r="U91" s="5"/>
      <c r="V91" s="5"/>
      <c r="W91" s="5"/>
      <c r="X91" s="5"/>
      <c r="Y91" s="5"/>
      <c r="Z91" s="5"/>
      <c r="AA91" s="5"/>
      <c r="AB91" s="10"/>
      <c r="AC91" s="5"/>
      <c r="AD91" s="5"/>
      <c r="AE91" s="5"/>
      <c r="AS91"/>
    </row>
    <row r="92" spans="1:45">
      <c r="A92" s="5">
        <f t="shared" si="90"/>
        <v>20000000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"/>
      <c r="O92" s="7"/>
      <c r="P92" s="7"/>
      <c r="Q92" s="7"/>
      <c r="R92" s="7"/>
      <c r="S92" s="5"/>
      <c r="T92" s="5"/>
      <c r="U92" s="5"/>
      <c r="V92" s="5"/>
      <c r="W92" s="5"/>
      <c r="X92" s="5"/>
      <c r="Y92" s="5"/>
      <c r="Z92" s="5"/>
      <c r="AA92" s="5"/>
      <c r="AB92" s="10"/>
      <c r="AC92" s="5"/>
      <c r="AD92" s="5"/>
      <c r="AE92" s="5"/>
      <c r="AS92"/>
    </row>
    <row r="93" spans="1:45">
      <c r="M93" s="1"/>
      <c r="O93" s="7"/>
      <c r="P93" s="7"/>
      <c r="Q93" s="7"/>
      <c r="R93" s="7"/>
      <c r="S93" s="5"/>
      <c r="T93" s="5"/>
      <c r="U93" s="5"/>
      <c r="V93" s="5"/>
      <c r="W93" s="5"/>
      <c r="X93" s="5"/>
      <c r="Y93" s="5"/>
      <c r="Z93" s="5"/>
      <c r="AA93" s="5"/>
      <c r="AB93" s="10"/>
      <c r="AC93" s="5"/>
      <c r="AD93" s="5"/>
      <c r="AE93" s="5"/>
      <c r="AS93"/>
    </row>
    <row r="94" spans="1:45">
      <c r="M94" s="1"/>
      <c r="O94" s="7"/>
      <c r="P94" s="7"/>
      <c r="Q94" s="7"/>
      <c r="R94" s="7"/>
      <c r="S94" s="5"/>
      <c r="T94" s="5"/>
      <c r="U94" s="5"/>
      <c r="V94" s="5"/>
      <c r="W94" s="5"/>
      <c r="X94" s="5"/>
      <c r="Y94" s="5"/>
      <c r="Z94" s="5"/>
      <c r="AA94" s="5"/>
      <c r="AB94" s="10"/>
      <c r="AC94" s="5"/>
      <c r="AD94" s="5"/>
      <c r="AE94" s="5"/>
      <c r="AS94"/>
    </row>
    <row r="95" spans="1:45">
      <c r="M95" s="1"/>
      <c r="O95" s="7"/>
      <c r="P95" s="7"/>
      <c r="Q95" s="7"/>
      <c r="R95" s="7"/>
      <c r="S95" s="5"/>
      <c r="T95" s="5"/>
      <c r="U95" s="5"/>
      <c r="V95" s="5"/>
      <c r="W95" s="5"/>
      <c r="X95" s="5"/>
      <c r="Y95" s="5"/>
      <c r="Z95" s="5"/>
      <c r="AA95" s="5"/>
      <c r="AB95" s="10"/>
      <c r="AC95" s="5"/>
      <c r="AD95" s="5"/>
      <c r="AE95" s="5"/>
      <c r="AS95"/>
    </row>
    <row r="96" spans="1:45">
      <c r="M96" s="1"/>
      <c r="O96" s="6"/>
      <c r="S96"/>
      <c r="T96"/>
      <c r="U96"/>
      <c r="V96"/>
      <c r="W96"/>
      <c r="X96"/>
      <c r="Y96"/>
      <c r="Z96"/>
      <c r="AA96"/>
      <c r="AB96" s="10"/>
      <c r="AC96"/>
      <c r="AD96"/>
      <c r="AE96"/>
      <c r="AS96"/>
    </row>
    <row r="97" spans="13:45">
      <c r="M97" s="1"/>
      <c r="O97" s="6"/>
      <c r="S97"/>
      <c r="T97"/>
      <c r="U97"/>
      <c r="V97"/>
      <c r="W97"/>
      <c r="X97"/>
      <c r="Y97"/>
      <c r="Z97"/>
      <c r="AA97"/>
      <c r="AB97" s="10"/>
      <c r="AC97"/>
      <c r="AD97"/>
      <c r="AE97"/>
      <c r="AS97"/>
    </row>
    <row r="98" spans="13:45">
      <c r="M98" s="1"/>
      <c r="O98" s="6"/>
      <c r="S98"/>
      <c r="T98"/>
      <c r="U98"/>
      <c r="V98"/>
      <c r="W98"/>
      <c r="X98"/>
      <c r="Y98"/>
      <c r="Z98"/>
      <c r="AA98"/>
      <c r="AB98" s="10"/>
      <c r="AC98"/>
      <c r="AD98"/>
      <c r="AE98"/>
      <c r="AS98"/>
    </row>
    <row r="99" spans="13:45">
      <c r="M99" s="1"/>
      <c r="O99" s="6"/>
      <c r="S99"/>
      <c r="T99"/>
      <c r="U99"/>
      <c r="V99"/>
      <c r="W99"/>
      <c r="X99"/>
      <c r="Y99"/>
      <c r="Z99"/>
      <c r="AA99"/>
      <c r="AB99" s="10"/>
      <c r="AC99"/>
      <c r="AD99"/>
      <c r="AE99"/>
      <c r="AS99"/>
    </row>
    <row r="100" spans="13:45">
      <c r="M100" s="1"/>
      <c r="O100" s="6"/>
      <c r="S100"/>
      <c r="T100"/>
      <c r="U100"/>
      <c r="V100"/>
      <c r="W100"/>
      <c r="X100"/>
      <c r="Y100"/>
      <c r="Z100"/>
      <c r="AA100"/>
      <c r="AB100" s="10"/>
      <c r="AC100"/>
      <c r="AD100"/>
      <c r="AE100"/>
      <c r="AS100"/>
    </row>
    <row r="101" spans="13:45">
      <c r="M101" s="1"/>
      <c r="O101" s="6"/>
      <c r="S101"/>
      <c r="T101"/>
      <c r="U101"/>
      <c r="V101"/>
      <c r="W101"/>
      <c r="X101"/>
      <c r="Y101"/>
      <c r="Z101"/>
      <c r="AA101"/>
      <c r="AB101" s="10"/>
      <c r="AC101"/>
      <c r="AD101"/>
      <c r="AE101"/>
      <c r="AS101"/>
    </row>
    <row r="102" spans="13:45">
      <c r="M102" s="1"/>
      <c r="O102" s="6"/>
      <c r="S102"/>
      <c r="T102"/>
      <c r="U102"/>
      <c r="V102"/>
      <c r="W102"/>
      <c r="X102"/>
      <c r="Y102"/>
      <c r="Z102"/>
      <c r="AA102"/>
      <c r="AB102" s="10"/>
      <c r="AC102"/>
      <c r="AD102"/>
      <c r="AE102"/>
      <c r="AS102"/>
    </row>
    <row r="103" spans="13:45">
      <c r="M103" s="1"/>
      <c r="O103" s="6"/>
      <c r="S103"/>
      <c r="T103"/>
      <c r="U103"/>
      <c r="V103"/>
      <c r="W103"/>
      <c r="X103"/>
      <c r="Y103"/>
      <c r="Z103"/>
      <c r="AA103"/>
      <c r="AB103" s="10"/>
      <c r="AC103"/>
      <c r="AD103"/>
      <c r="AE103"/>
      <c r="AS103"/>
    </row>
    <row r="104" spans="13:45">
      <c r="M104" s="1"/>
      <c r="O104" s="6"/>
      <c r="S104"/>
      <c r="T104"/>
      <c r="U104"/>
      <c r="V104"/>
      <c r="W104"/>
      <c r="X104"/>
      <c r="Y104"/>
      <c r="Z104"/>
      <c r="AA104"/>
      <c r="AB104" s="10"/>
      <c r="AC104"/>
      <c r="AD104"/>
      <c r="AE104"/>
      <c r="AS104"/>
    </row>
    <row r="105" spans="13:45">
      <c r="M105" s="1"/>
      <c r="O105" s="6"/>
      <c r="S105"/>
      <c r="T105"/>
      <c r="U105"/>
      <c r="V105"/>
      <c r="W105"/>
      <c r="X105"/>
      <c r="Y105"/>
      <c r="Z105"/>
      <c r="AA105"/>
      <c r="AB105" s="10"/>
      <c r="AC105"/>
      <c r="AD105"/>
      <c r="AE105"/>
      <c r="AS105"/>
    </row>
    <row r="106" spans="13:45">
      <c r="M106" s="1"/>
      <c r="O106" s="6"/>
      <c r="S106"/>
      <c r="T106"/>
      <c r="U106"/>
      <c r="V106"/>
      <c r="W106"/>
      <c r="X106"/>
      <c r="Y106"/>
      <c r="Z106"/>
      <c r="AA106"/>
      <c r="AB106" s="10"/>
      <c r="AC106"/>
      <c r="AD106"/>
      <c r="AE106"/>
      <c r="AS106"/>
    </row>
    <row r="107" spans="13:45">
      <c r="M107" s="1"/>
      <c r="O107" s="6"/>
      <c r="S107"/>
      <c r="T107"/>
      <c r="U107"/>
      <c r="V107"/>
      <c r="W107"/>
      <c r="X107"/>
      <c r="Y107"/>
      <c r="Z107"/>
      <c r="AA107"/>
      <c r="AB107" s="10"/>
      <c r="AC107"/>
      <c r="AD107"/>
      <c r="AE107"/>
      <c r="AS107"/>
    </row>
    <row r="108" spans="13:45">
      <c r="M108" s="1"/>
      <c r="O108" s="6"/>
      <c r="S108"/>
      <c r="T108"/>
      <c r="U108"/>
      <c r="V108"/>
      <c r="W108"/>
      <c r="X108"/>
      <c r="Y108"/>
      <c r="Z108"/>
      <c r="AA108"/>
      <c r="AB108" s="10"/>
      <c r="AC108"/>
      <c r="AD108"/>
      <c r="AE108"/>
      <c r="AS108"/>
    </row>
    <row r="109" spans="13:45">
      <c r="M109" s="1"/>
      <c r="O109" s="6"/>
      <c r="S109"/>
      <c r="T109"/>
      <c r="U109"/>
      <c r="V109"/>
      <c r="W109"/>
      <c r="X109"/>
      <c r="Y109"/>
      <c r="Z109"/>
      <c r="AA109"/>
      <c r="AB109" s="10"/>
      <c r="AC109"/>
      <c r="AD109"/>
      <c r="AE109"/>
      <c r="AS109"/>
    </row>
    <row r="110" spans="13:45">
      <c r="M110" s="1"/>
      <c r="O110" s="6"/>
      <c r="S110"/>
      <c r="T110"/>
      <c r="U110"/>
      <c r="V110"/>
      <c r="W110"/>
      <c r="X110"/>
      <c r="Y110"/>
      <c r="Z110"/>
      <c r="AA110"/>
      <c r="AB110" s="10"/>
      <c r="AC110"/>
      <c r="AD110"/>
      <c r="AE110"/>
      <c r="AS110"/>
    </row>
    <row r="111" spans="13:45">
      <c r="M111" s="1"/>
      <c r="O111" s="6"/>
      <c r="S111"/>
      <c r="T111"/>
      <c r="U111"/>
      <c r="V111"/>
      <c r="W111"/>
      <c r="X111"/>
      <c r="Y111"/>
      <c r="Z111"/>
      <c r="AA111"/>
      <c r="AB111" s="10"/>
      <c r="AC111"/>
      <c r="AD111"/>
      <c r="AE111"/>
      <c r="AS111"/>
    </row>
    <row r="112" spans="13:45">
      <c r="M112" s="1"/>
      <c r="O112" s="6"/>
      <c r="S112"/>
      <c r="T112"/>
      <c r="U112"/>
      <c r="V112"/>
      <c r="W112"/>
      <c r="X112"/>
      <c r="Y112"/>
      <c r="Z112"/>
      <c r="AA112"/>
      <c r="AB112" s="10"/>
      <c r="AC112"/>
      <c r="AD112"/>
      <c r="AE112"/>
      <c r="AS112"/>
    </row>
    <row r="113" spans="13:47">
      <c r="M113" s="1"/>
      <c r="O113" s="6"/>
      <c r="S113"/>
      <c r="T113"/>
      <c r="U113"/>
      <c r="V113"/>
      <c r="W113"/>
      <c r="X113"/>
      <c r="Y113"/>
      <c r="Z113"/>
      <c r="AA113"/>
      <c r="AB113" s="10"/>
      <c r="AC113"/>
      <c r="AD113"/>
      <c r="AE113"/>
      <c r="AS113"/>
    </row>
    <row r="114" spans="13:47">
      <c r="M114" s="1"/>
      <c r="O114" s="6"/>
      <c r="S114"/>
      <c r="T114"/>
      <c r="U114"/>
      <c r="V114"/>
      <c r="W114"/>
      <c r="X114"/>
      <c r="Y114"/>
      <c r="Z114"/>
      <c r="AA114"/>
      <c r="AB114" s="10"/>
      <c r="AC114"/>
      <c r="AD114"/>
      <c r="AE114"/>
      <c r="AS114"/>
    </row>
    <row r="115" spans="13:47">
      <c r="M115" s="1"/>
      <c r="O115" s="6"/>
      <c r="S115"/>
      <c r="T115"/>
      <c r="U115"/>
      <c r="V115"/>
      <c r="W115"/>
      <c r="X115"/>
      <c r="Y115"/>
      <c r="Z115"/>
      <c r="AA115"/>
      <c r="AB115" s="10"/>
      <c r="AC115"/>
      <c r="AD115"/>
      <c r="AE115"/>
      <c r="AS115"/>
    </row>
    <row r="116" spans="13:47">
      <c r="M116" s="1"/>
      <c r="O116" s="6"/>
      <c r="S116"/>
      <c r="T116"/>
      <c r="U116"/>
      <c r="V116"/>
      <c r="W116"/>
      <c r="X116"/>
      <c r="Y116"/>
      <c r="Z116"/>
      <c r="AA116"/>
      <c r="AB116" s="10"/>
      <c r="AC116"/>
      <c r="AD116"/>
      <c r="AE116"/>
      <c r="AS116"/>
    </row>
    <row r="117" spans="13:47">
      <c r="M117" s="1"/>
      <c r="O117" s="6"/>
      <c r="S117"/>
      <c r="T117"/>
      <c r="U117"/>
      <c r="V117"/>
      <c r="W117"/>
      <c r="X117"/>
      <c r="Y117"/>
      <c r="Z117"/>
      <c r="AA117"/>
      <c r="AB117" s="10"/>
      <c r="AC117"/>
      <c r="AD117"/>
      <c r="AE117"/>
      <c r="AS117"/>
    </row>
    <row r="118" spans="13:47">
      <c r="M118" s="1"/>
      <c r="P118"/>
      <c r="Q118"/>
      <c r="U118" s="5" t="e">
        <f>#REF!*1.05</f>
        <v>#REF!</v>
      </c>
      <c r="AF118" s="6"/>
      <c r="AG118" s="6"/>
      <c r="AS118"/>
      <c r="AU118" s="10"/>
    </row>
    <row r="119" spans="13:47">
      <c r="M119" s="1"/>
      <c r="P119"/>
      <c r="Q119"/>
      <c r="AF119" s="6"/>
      <c r="AG119" s="6"/>
      <c r="AS119"/>
      <c r="AU119" s="10"/>
    </row>
    <row r="120" spans="13:47">
      <c r="M120" s="1"/>
      <c r="P120"/>
      <c r="Q120"/>
      <c r="AF120" s="6"/>
      <c r="AG120" s="6"/>
      <c r="AS120"/>
      <c r="AU120" s="10"/>
    </row>
    <row r="121" spans="13:47">
      <c r="M121" s="1"/>
      <c r="P121"/>
      <c r="Q121"/>
      <c r="AF121" s="6"/>
      <c r="AG121" s="6"/>
      <c r="AS121"/>
      <c r="AU121" s="10"/>
    </row>
    <row r="122" spans="13:47">
      <c r="M122" s="1"/>
      <c r="P122"/>
      <c r="Q122"/>
      <c r="AF122" s="6"/>
      <c r="AG122" s="6"/>
      <c r="AS122"/>
      <c r="AU122" s="10"/>
    </row>
    <row r="123" spans="13:47">
      <c r="M123" s="1"/>
      <c r="P123"/>
      <c r="Q123"/>
      <c r="AF123" s="6"/>
      <c r="AG123" s="6"/>
      <c r="AS123"/>
      <c r="AU123" s="10"/>
    </row>
    <row r="124" spans="13:47">
      <c r="M124" s="1"/>
      <c r="P124"/>
      <c r="Q124"/>
      <c r="AF124" s="6"/>
      <c r="AG124" s="6"/>
      <c r="AS124"/>
      <c r="AU124" s="10"/>
    </row>
    <row r="125" spans="13:47">
      <c r="M125" s="1"/>
    </row>
    <row r="126" spans="13:47">
      <c r="M126" s="1"/>
    </row>
    <row r="127" spans="13:47">
      <c r="M127" s="1"/>
    </row>
    <row r="128" spans="13:47">
      <c r="M128" s="1"/>
    </row>
    <row r="129" spans="13:13">
      <c r="M129" s="1"/>
    </row>
    <row r="130" spans="13:13">
      <c r="M130" s="1"/>
    </row>
    <row r="131" spans="13:13">
      <c r="M131" s="1"/>
    </row>
    <row r="132" spans="13:13">
      <c r="M132" s="1"/>
    </row>
    <row r="133" spans="13:13">
      <c r="M133" s="1"/>
    </row>
    <row r="134" spans="13:13">
      <c r="M134" s="1"/>
    </row>
    <row r="135" spans="13:13">
      <c r="M135" s="1"/>
    </row>
    <row r="136" spans="13:13">
      <c r="M136" s="1"/>
    </row>
    <row r="137" spans="13:13">
      <c r="M137" s="1"/>
    </row>
  </sheetData>
  <phoneticPr fontId="1" type="noConversion"/>
  <pageMargins left="0.75" right="0.75" top="1" bottom="1" header="0.5" footer="0.5"/>
  <headerFooter alignWithMargins="0"/>
  <legacyDrawing r:id="rId1"/>
  <oleObjects>
    <oleObject progId="AutoCAD.Drawing.18" shapeId="618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J9" sqref="J9"/>
    </sheetView>
  </sheetViews>
  <sheetFormatPr defaultRowHeight="13.2"/>
  <cols>
    <col min="1" max="2" width="9.6640625" bestFit="1" customWidth="1"/>
    <col min="3" max="4" width="9.6640625" customWidth="1"/>
    <col min="7" max="7" width="10.5546875" bestFit="1" customWidth="1"/>
    <col min="8" max="8" width="10.5546875" customWidth="1"/>
  </cols>
  <sheetData>
    <row r="1" spans="1:9">
      <c r="A1" t="s">
        <v>1</v>
      </c>
      <c r="B1" t="s">
        <v>5</v>
      </c>
      <c r="C1" t="s">
        <v>9</v>
      </c>
      <c r="D1" t="s">
        <v>10</v>
      </c>
      <c r="E1" t="s">
        <v>8</v>
      </c>
      <c r="F1" t="s">
        <v>7</v>
      </c>
      <c r="G1" t="s">
        <v>11</v>
      </c>
      <c r="H1" t="s">
        <v>12</v>
      </c>
    </row>
    <row r="2" spans="1:9">
      <c r="A2" s="5">
        <v>700000000</v>
      </c>
      <c r="B2" s="5">
        <f>300000000/A2/2</f>
        <v>0.21428571428571427</v>
      </c>
      <c r="C2" s="5">
        <f>17000000*B2</f>
        <v>3642857.1428571427</v>
      </c>
      <c r="D2" s="5">
        <f>INT(1000000000/C2)+1</f>
        <v>275</v>
      </c>
      <c r="E2" s="5" t="e">
        <f>(20000000*B2)^2/(F2*10000000000)*D2/1000</f>
        <v>#DIV/0!</v>
      </c>
      <c r="F2" s="5" t="e">
        <f>Sheet1!R4/Sheet1!AA4</f>
        <v>#DIV/0!</v>
      </c>
      <c r="G2" s="5">
        <f>D2/5</f>
        <v>55</v>
      </c>
      <c r="H2" s="5"/>
    </row>
    <row r="3" spans="1:9">
      <c r="A3" s="5">
        <f>A2+50000000</f>
        <v>750000000</v>
      </c>
      <c r="B3" s="5">
        <f t="shared" ref="B3:B28" si="0">300000000/A3/2</f>
        <v>0.2</v>
      </c>
      <c r="C3" s="5">
        <f t="shared" ref="C3:C28" si="1">17000000*B3</f>
        <v>3400000</v>
      </c>
      <c r="D3" s="5">
        <f t="shared" ref="D3:D28" si="2">INT(1000000000/C3)+1</f>
        <v>295</v>
      </c>
      <c r="E3" s="5" t="e">
        <f>(20000000*B3)^2/(F3*10000000000)*D3/1000</f>
        <v>#DIV/0!</v>
      </c>
      <c r="F3" s="5" t="e">
        <f>Sheet1!R5/Sheet1!AA5</f>
        <v>#DIV/0!</v>
      </c>
      <c r="G3" s="5">
        <f>D3/7</f>
        <v>42.142857142857146</v>
      </c>
      <c r="H3" s="5"/>
    </row>
    <row r="4" spans="1:9">
      <c r="A4" s="5">
        <f t="shared" ref="A4:A28" si="3">A3+50000000</f>
        <v>800000000</v>
      </c>
      <c r="B4" s="5">
        <f t="shared" si="0"/>
        <v>0.1875</v>
      </c>
      <c r="C4" s="5">
        <f t="shared" si="1"/>
        <v>3187500</v>
      </c>
      <c r="D4" s="5">
        <f t="shared" si="2"/>
        <v>314</v>
      </c>
    </row>
    <row r="5" spans="1:9">
      <c r="A5" s="5">
        <f t="shared" si="3"/>
        <v>850000000</v>
      </c>
      <c r="B5" s="5">
        <f t="shared" si="0"/>
        <v>0.17647058823529413</v>
      </c>
      <c r="C5" s="5">
        <f t="shared" si="1"/>
        <v>3000000</v>
      </c>
      <c r="D5" s="5">
        <f t="shared" si="2"/>
        <v>334</v>
      </c>
    </row>
    <row r="6" spans="1:9">
      <c r="A6" s="5">
        <f t="shared" si="3"/>
        <v>900000000</v>
      </c>
      <c r="B6" s="5">
        <f t="shared" si="0"/>
        <v>0.16666666666666666</v>
      </c>
      <c r="C6" s="5">
        <f t="shared" si="1"/>
        <v>2833333.333333333</v>
      </c>
      <c r="D6" s="5">
        <f t="shared" si="2"/>
        <v>353</v>
      </c>
    </row>
    <row r="7" spans="1:9">
      <c r="A7" s="5">
        <f t="shared" si="3"/>
        <v>950000000</v>
      </c>
      <c r="B7" s="5">
        <f t="shared" si="0"/>
        <v>0.15789473684210525</v>
      </c>
      <c r="C7" s="5">
        <f t="shared" si="1"/>
        <v>2684210.5263157892</v>
      </c>
      <c r="D7" s="5">
        <f t="shared" si="2"/>
        <v>373</v>
      </c>
    </row>
    <row r="8" spans="1:9">
      <c r="A8" s="5">
        <f t="shared" si="3"/>
        <v>1000000000</v>
      </c>
      <c r="B8" s="5">
        <f t="shared" si="0"/>
        <v>0.15</v>
      </c>
      <c r="C8" s="5">
        <f t="shared" si="1"/>
        <v>2550000</v>
      </c>
      <c r="D8" s="5">
        <f t="shared" si="2"/>
        <v>393</v>
      </c>
    </row>
    <row r="9" spans="1:9">
      <c r="A9" s="5">
        <f t="shared" si="3"/>
        <v>1050000000</v>
      </c>
      <c r="B9" s="5">
        <f t="shared" si="0"/>
        <v>0.14285714285714285</v>
      </c>
      <c r="C9" s="5">
        <f t="shared" si="1"/>
        <v>2428571.4285714286</v>
      </c>
      <c r="D9" s="5">
        <f t="shared" si="2"/>
        <v>412</v>
      </c>
    </row>
    <row r="10" spans="1:9">
      <c r="A10" s="5">
        <f t="shared" si="3"/>
        <v>1100000000</v>
      </c>
      <c r="B10" s="5">
        <f t="shared" si="0"/>
        <v>0.13636363636363635</v>
      </c>
      <c r="C10" s="5">
        <f t="shared" si="1"/>
        <v>2318181.8181818179</v>
      </c>
      <c r="D10" s="5">
        <f t="shared" si="2"/>
        <v>432</v>
      </c>
    </row>
    <row r="11" spans="1:9">
      <c r="A11" s="5">
        <f t="shared" si="3"/>
        <v>1150000000</v>
      </c>
      <c r="B11" s="5">
        <f t="shared" si="0"/>
        <v>0.13043478260869565</v>
      </c>
      <c r="C11" s="5">
        <f t="shared" si="1"/>
        <v>2217391.3043478262</v>
      </c>
      <c r="D11" s="5">
        <f t="shared" si="2"/>
        <v>451</v>
      </c>
    </row>
    <row r="12" spans="1:9">
      <c r="A12" s="5">
        <f t="shared" si="3"/>
        <v>1200000000</v>
      </c>
      <c r="B12" s="5">
        <f t="shared" si="0"/>
        <v>0.125</v>
      </c>
      <c r="C12" s="5">
        <f t="shared" si="1"/>
        <v>2125000</v>
      </c>
      <c r="D12" s="5">
        <f t="shared" si="2"/>
        <v>471</v>
      </c>
    </row>
    <row r="13" spans="1:9">
      <c r="A13" s="5">
        <f t="shared" si="3"/>
        <v>1250000000</v>
      </c>
      <c r="B13" s="5">
        <f t="shared" si="0"/>
        <v>0.12</v>
      </c>
      <c r="C13" s="5">
        <f t="shared" si="1"/>
        <v>2040000</v>
      </c>
      <c r="D13" s="5">
        <f t="shared" si="2"/>
        <v>491</v>
      </c>
    </row>
    <row r="14" spans="1:9">
      <c r="A14" s="5">
        <f t="shared" si="3"/>
        <v>1300000000</v>
      </c>
      <c r="B14" s="5">
        <f t="shared" si="0"/>
        <v>0.11538461538461539</v>
      </c>
      <c r="C14" s="5">
        <f t="shared" si="1"/>
        <v>1961538.4615384617</v>
      </c>
      <c r="D14" s="5">
        <f t="shared" si="2"/>
        <v>510</v>
      </c>
      <c r="E14" s="5" t="e">
        <f>C14^2/(F14*10000000000)*D14/1000</f>
        <v>#DIV/0!</v>
      </c>
      <c r="F14" s="5" t="e">
        <f>Sheet1!R8/Sheet1!AA8</f>
        <v>#DIV/0!</v>
      </c>
      <c r="G14" s="5">
        <f>D14/8</f>
        <v>63.75</v>
      </c>
      <c r="H14" s="5"/>
      <c r="I14" s="5" t="e">
        <f>C14^2/(F14*10000000000)*9</f>
        <v>#DIV/0!</v>
      </c>
    </row>
    <row r="15" spans="1:9">
      <c r="A15" s="5">
        <f t="shared" si="3"/>
        <v>1350000000</v>
      </c>
      <c r="B15" s="5">
        <f t="shared" si="0"/>
        <v>0.1111111111111111</v>
      </c>
      <c r="C15" s="5">
        <f t="shared" si="1"/>
        <v>1888888.8888888888</v>
      </c>
      <c r="D15" s="5">
        <f t="shared" si="2"/>
        <v>530</v>
      </c>
    </row>
    <row r="16" spans="1:9">
      <c r="A16" s="5">
        <f t="shared" si="3"/>
        <v>1400000000</v>
      </c>
      <c r="B16" s="5">
        <f t="shared" si="0"/>
        <v>0.10714285714285714</v>
      </c>
      <c r="C16" s="5">
        <f t="shared" si="1"/>
        <v>1821428.5714285714</v>
      </c>
      <c r="D16" s="5">
        <f t="shared" si="2"/>
        <v>550</v>
      </c>
    </row>
    <row r="17" spans="1:8">
      <c r="A17" s="5">
        <f t="shared" si="3"/>
        <v>1450000000</v>
      </c>
      <c r="B17" s="5">
        <f t="shared" si="0"/>
        <v>0.10344827586206896</v>
      </c>
      <c r="C17" s="5">
        <f t="shared" si="1"/>
        <v>1758620.6896551724</v>
      </c>
      <c r="D17" s="5">
        <f t="shared" si="2"/>
        <v>569</v>
      </c>
    </row>
    <row r="18" spans="1:8">
      <c r="A18" s="5">
        <f t="shared" si="3"/>
        <v>1500000000</v>
      </c>
      <c r="B18" s="5">
        <f t="shared" si="0"/>
        <v>0.1</v>
      </c>
      <c r="C18" s="5">
        <f t="shared" si="1"/>
        <v>1700000</v>
      </c>
      <c r="D18" s="5">
        <f t="shared" si="2"/>
        <v>589</v>
      </c>
      <c r="E18" s="5" t="e">
        <f>(20000000*B18)^2/(F18*10000000000)*D18/1000</f>
        <v>#DIV/0!</v>
      </c>
      <c r="F18" s="5" t="e">
        <f>Sheet1!R10/Sheet1!AA10</f>
        <v>#DIV/0!</v>
      </c>
      <c r="G18" s="5">
        <f>D18/7</f>
        <v>84.142857142857139</v>
      </c>
      <c r="H18" s="5"/>
    </row>
    <row r="19" spans="1:8">
      <c r="A19" s="5">
        <f t="shared" si="3"/>
        <v>1550000000</v>
      </c>
      <c r="B19" s="5">
        <f t="shared" si="0"/>
        <v>9.6774193548387094E-2</v>
      </c>
      <c r="C19" s="5">
        <f t="shared" si="1"/>
        <v>1645161.2903225806</v>
      </c>
      <c r="D19" s="5">
        <f t="shared" si="2"/>
        <v>608</v>
      </c>
    </row>
    <row r="20" spans="1:8">
      <c r="A20" s="5">
        <f t="shared" si="3"/>
        <v>1600000000</v>
      </c>
      <c r="B20" s="5">
        <f t="shared" si="0"/>
        <v>9.375E-2</v>
      </c>
      <c r="C20" s="5">
        <f t="shared" si="1"/>
        <v>1593750</v>
      </c>
      <c r="D20" s="5">
        <f t="shared" si="2"/>
        <v>628</v>
      </c>
    </row>
    <row r="21" spans="1:8">
      <c r="A21" s="5">
        <f t="shared" si="3"/>
        <v>1650000000</v>
      </c>
      <c r="B21" s="5">
        <f t="shared" si="0"/>
        <v>9.0909090909090912E-2</v>
      </c>
      <c r="C21" s="5">
        <f t="shared" si="1"/>
        <v>1545454.5454545454</v>
      </c>
      <c r="D21" s="5">
        <f t="shared" si="2"/>
        <v>648</v>
      </c>
    </row>
    <row r="22" spans="1:8">
      <c r="A22" s="5">
        <f t="shared" si="3"/>
        <v>1700000000</v>
      </c>
      <c r="B22" s="5">
        <f t="shared" si="0"/>
        <v>8.8235294117647065E-2</v>
      </c>
      <c r="C22" s="5">
        <f t="shared" si="1"/>
        <v>1500000</v>
      </c>
      <c r="D22" s="5">
        <f t="shared" si="2"/>
        <v>667</v>
      </c>
    </row>
    <row r="23" spans="1:8">
      <c r="A23" s="5">
        <f t="shared" si="3"/>
        <v>1750000000</v>
      </c>
      <c r="B23" s="5">
        <f t="shared" si="0"/>
        <v>8.5714285714285715E-2</v>
      </c>
      <c r="C23" s="5">
        <f t="shared" si="1"/>
        <v>1457142.857142857</v>
      </c>
      <c r="D23" s="5">
        <f t="shared" si="2"/>
        <v>687</v>
      </c>
    </row>
    <row r="24" spans="1:8">
      <c r="A24" s="5">
        <f t="shared" si="3"/>
        <v>1800000000</v>
      </c>
      <c r="B24" s="5">
        <f t="shared" si="0"/>
        <v>8.3333333333333329E-2</v>
      </c>
      <c r="C24" s="5">
        <f t="shared" si="1"/>
        <v>1416666.6666666665</v>
      </c>
      <c r="D24" s="5">
        <f t="shared" si="2"/>
        <v>706</v>
      </c>
    </row>
    <row r="25" spans="1:8">
      <c r="A25" s="5">
        <f t="shared" si="3"/>
        <v>1850000000</v>
      </c>
      <c r="B25" s="5">
        <f t="shared" si="0"/>
        <v>8.1081081081081086E-2</v>
      </c>
      <c r="C25" s="5">
        <f t="shared" si="1"/>
        <v>1378378.3783783785</v>
      </c>
      <c r="D25" s="5">
        <f t="shared" si="2"/>
        <v>726</v>
      </c>
    </row>
    <row r="26" spans="1:8">
      <c r="A26" s="5">
        <f t="shared" si="3"/>
        <v>1900000000</v>
      </c>
      <c r="B26" s="5">
        <f t="shared" si="0"/>
        <v>7.8947368421052627E-2</v>
      </c>
      <c r="C26" s="5">
        <f t="shared" si="1"/>
        <v>1342105.2631578946</v>
      </c>
      <c r="D26" s="5">
        <f t="shared" si="2"/>
        <v>746</v>
      </c>
    </row>
    <row r="27" spans="1:8">
      <c r="A27" s="5">
        <f t="shared" si="3"/>
        <v>1950000000</v>
      </c>
      <c r="B27" s="5">
        <f t="shared" si="0"/>
        <v>7.6923076923076927E-2</v>
      </c>
      <c r="C27" s="5">
        <f t="shared" si="1"/>
        <v>1307692.3076923077</v>
      </c>
      <c r="D27" s="5">
        <f t="shared" si="2"/>
        <v>765</v>
      </c>
    </row>
    <row r="28" spans="1:8">
      <c r="A28" s="5">
        <f t="shared" si="3"/>
        <v>2000000000</v>
      </c>
      <c r="B28" s="5">
        <f t="shared" si="0"/>
        <v>7.4999999999999997E-2</v>
      </c>
      <c r="C28" s="5">
        <f t="shared" si="1"/>
        <v>1275000</v>
      </c>
      <c r="D28" s="5">
        <f t="shared" si="2"/>
        <v>785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E8" sqref="E8"/>
    </sheetView>
  </sheetViews>
  <sheetFormatPr defaultRowHeight="13.2"/>
  <sheetData>
    <row r="1" spans="1:3">
      <c r="A1" s="5">
        <v>13000000</v>
      </c>
      <c r="B1" s="5">
        <f>A1*1.036</f>
        <v>13468000</v>
      </c>
      <c r="C1">
        <f>B1^2/(1036*5000000000)</f>
        <v>35.016800000000003</v>
      </c>
    </row>
    <row r="2" spans="1:3">
      <c r="A2" s="5">
        <v>13000000</v>
      </c>
      <c r="B2" s="5">
        <f>A2*1.036</f>
        <v>13468000</v>
      </c>
      <c r="C2">
        <f>B2^2/(1036*5000000000)</f>
        <v>35.016800000000003</v>
      </c>
    </row>
    <row r="3" spans="1:3">
      <c r="A3" s="5">
        <v>5000000</v>
      </c>
      <c r="B3" s="5">
        <f>A3*1.036</f>
        <v>5180000</v>
      </c>
      <c r="C3">
        <f>B3^2/(1036*5000000000)</f>
        <v>5.18</v>
      </c>
    </row>
    <row r="4" spans="1:3">
      <c r="A4" s="5">
        <v>3000000</v>
      </c>
      <c r="B4" s="5">
        <f>A4*1.036</f>
        <v>3108000</v>
      </c>
      <c r="C4">
        <f>B4^2/(1036*5000000000)</f>
        <v>1.8648</v>
      </c>
    </row>
    <row r="6" spans="1:3">
      <c r="C6">
        <f>SUM(C1:C4)</f>
        <v>77.078400000000016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1"/>
  <sheetViews>
    <sheetView workbookViewId="0">
      <selection activeCell="F20" sqref="F20"/>
    </sheetView>
  </sheetViews>
  <sheetFormatPr defaultRowHeight="13.2"/>
  <cols>
    <col min="2" max="2" width="14.88671875" style="8" bestFit="1" customWidth="1"/>
    <col min="7" max="7" width="12.5546875" bestFit="1" customWidth="1"/>
    <col min="8" max="8" width="10" bestFit="1" customWidth="1"/>
    <col min="13" max="13" width="11.44140625" bestFit="1" customWidth="1"/>
    <col min="14" max="14" width="12.109375" bestFit="1" customWidth="1"/>
    <col min="15" max="15" width="14.33203125" bestFit="1" customWidth="1"/>
    <col min="16" max="16" width="13.5546875" bestFit="1" customWidth="1"/>
    <col min="20" max="20" width="10.5546875" bestFit="1" customWidth="1"/>
    <col min="22" max="22" width="20" bestFit="1" customWidth="1"/>
    <col min="23" max="23" width="11.5546875" bestFit="1" customWidth="1"/>
    <col min="24" max="25" width="21.109375" bestFit="1" customWidth="1"/>
    <col min="26" max="26" width="11.44140625" bestFit="1" customWidth="1"/>
    <col min="27" max="27" width="15.88671875" bestFit="1" customWidth="1"/>
    <col min="28" max="30" width="11.44140625" customWidth="1"/>
    <col min="31" max="34" width="14.88671875" bestFit="1" customWidth="1"/>
  </cols>
  <sheetData>
    <row r="1" spans="1:34">
      <c r="A1" t="s">
        <v>0</v>
      </c>
      <c r="B1" s="8" t="s">
        <v>19</v>
      </c>
      <c r="C1" t="s">
        <v>1</v>
      </c>
      <c r="D1" t="s">
        <v>7</v>
      </c>
      <c r="E1" t="s">
        <v>33</v>
      </c>
      <c r="F1" t="s">
        <v>2</v>
      </c>
      <c r="G1" t="s">
        <v>34</v>
      </c>
      <c r="H1" t="s">
        <v>35</v>
      </c>
      <c r="I1" t="s">
        <v>36</v>
      </c>
      <c r="J1" t="s">
        <v>37</v>
      </c>
      <c r="L1" t="s">
        <v>80</v>
      </c>
      <c r="M1" t="s">
        <v>77</v>
      </c>
      <c r="N1" t="s">
        <v>38</v>
      </c>
      <c r="O1" t="s">
        <v>46</v>
      </c>
      <c r="P1" t="s">
        <v>39</v>
      </c>
      <c r="Q1" t="s">
        <v>40</v>
      </c>
      <c r="R1" t="s">
        <v>8</v>
      </c>
      <c r="S1" t="s">
        <v>27</v>
      </c>
      <c r="T1" t="s">
        <v>41</v>
      </c>
      <c r="U1" t="s">
        <v>42</v>
      </c>
      <c r="V1" t="s">
        <v>43</v>
      </c>
      <c r="W1" t="s">
        <v>44</v>
      </c>
      <c r="X1" t="s">
        <v>78</v>
      </c>
      <c r="Y1" t="s">
        <v>78</v>
      </c>
      <c r="Z1" t="s">
        <v>45</v>
      </c>
      <c r="AA1" t="s">
        <v>79</v>
      </c>
      <c r="AB1" t="s">
        <v>47</v>
      </c>
      <c r="AC1" t="s">
        <v>51</v>
      </c>
      <c r="AD1" t="s">
        <v>52</v>
      </c>
      <c r="AE1" t="s">
        <v>48</v>
      </c>
      <c r="AF1" t="s">
        <v>48</v>
      </c>
      <c r="AG1" t="s">
        <v>49</v>
      </c>
      <c r="AH1" t="s">
        <v>50</v>
      </c>
    </row>
    <row r="2" spans="1:34">
      <c r="A2" s="5">
        <v>25000000</v>
      </c>
      <c r="B2" s="8">
        <f t="shared" ref="B2:B7" si="0">A2/1000000</f>
        <v>25</v>
      </c>
      <c r="C2" s="5">
        <v>1300000000</v>
      </c>
      <c r="D2" s="5">
        <v>1036</v>
      </c>
      <c r="E2" s="5">
        <v>18400000000</v>
      </c>
      <c r="F2">
        <v>8</v>
      </c>
      <c r="G2" s="5">
        <f>300000000/C2/2*H2*F2*1.4</f>
        <v>11.63076923076923</v>
      </c>
      <c r="H2">
        <v>9</v>
      </c>
      <c r="I2" s="5">
        <f>300000000/C2/2*H2*A2</f>
        <v>25961538.461538464</v>
      </c>
      <c r="J2" s="5">
        <f>I2*F2</f>
        <v>207692307.69230771</v>
      </c>
      <c r="K2" s="8">
        <f t="shared" ref="K2:K7" si="1">2300000000/J2</f>
        <v>11.074074074074073</v>
      </c>
      <c r="L2" s="5">
        <f>INT(2300000000/I2)+1</f>
        <v>89</v>
      </c>
      <c r="M2" s="5">
        <f>I2*L2</f>
        <v>2310576923.0769234</v>
      </c>
      <c r="N2" s="5">
        <f>L2*1.038</f>
        <v>92.382000000000005</v>
      </c>
      <c r="O2" s="5">
        <v>7144</v>
      </c>
      <c r="P2" s="5">
        <f>O2*L2</f>
        <v>635816</v>
      </c>
      <c r="Q2" s="5">
        <f>P2*10/1000000</f>
        <v>6.3581599999999998</v>
      </c>
      <c r="R2" s="8">
        <f>I2^2/(D2*E2)*L2</f>
        <v>3146.8299719240363</v>
      </c>
      <c r="S2" s="5">
        <f>(13/8+6/8)*L2</f>
        <v>211.375</v>
      </c>
      <c r="T2" s="5">
        <f>(R2+S2)*1.5/1000</f>
        <v>5.0373074578860546</v>
      </c>
      <c r="U2" s="5">
        <f>T2*15</f>
        <v>75.559611868290816</v>
      </c>
      <c r="V2" s="5">
        <f>(2*P2+1300*T2*1000000)/1000000000</f>
        <v>6.5497713272518707</v>
      </c>
      <c r="W2" s="5">
        <f>((L2*1.038)*1.4)+(L2/8*2)</f>
        <v>151.5848</v>
      </c>
      <c r="X2" s="5">
        <f>90000*W2/1000000</f>
        <v>13.642632000000001</v>
      </c>
      <c r="Y2" s="5">
        <f>150000*W2/1000000</f>
        <v>22.737719999999999</v>
      </c>
      <c r="Z2" s="5">
        <f>1.9*L2/8</f>
        <v>21.137499999999999</v>
      </c>
      <c r="AA2" s="5">
        <f>Z2+U2+Q2</f>
        <v>103.05527186829082</v>
      </c>
      <c r="AB2" s="5">
        <f t="shared" ref="AB2:AB7" si="2">V2*1000*0.07*24*240/1000000*10</f>
        <v>26.408677991479543</v>
      </c>
      <c r="AC2" s="5">
        <f t="shared" ref="AC2:AC7" si="3">V2*1000*0.07*24*240/1000000*20</f>
        <v>52.817355982959086</v>
      </c>
      <c r="AD2" s="5">
        <f t="shared" ref="AD2:AD7" si="4">V2*1000*0.07*24*240/1000000*30</f>
        <v>79.226033974438621</v>
      </c>
      <c r="AE2" s="5">
        <f t="shared" ref="AE2:AE22" si="5">Q2+U2+Z2+AB2+X2</f>
        <v>143.10658185977036</v>
      </c>
      <c r="AF2" s="5">
        <f t="shared" ref="AF2:AF7" si="6">Q2+U2+Z2+AB2+Y2</f>
        <v>152.20166985977036</v>
      </c>
      <c r="AG2" s="5">
        <f t="shared" ref="AG2:AG22" si="7">Q2+U2+Z2+AC2+X2</f>
        <v>169.51525985124988</v>
      </c>
      <c r="AH2" s="5">
        <f t="shared" ref="AH2:AH22" si="8">Q2+U2+Z2+AD2+X2</f>
        <v>195.92393784272943</v>
      </c>
    </row>
    <row r="3" spans="1:34">
      <c r="A3" s="5">
        <v>24000000</v>
      </c>
      <c r="B3" s="8">
        <f t="shared" si="0"/>
        <v>24</v>
      </c>
      <c r="C3" s="5">
        <v>1300000000</v>
      </c>
      <c r="D3" s="5">
        <v>1036</v>
      </c>
      <c r="E3" s="5">
        <v>18400000000</v>
      </c>
      <c r="F3">
        <v>8</v>
      </c>
      <c r="G3" s="5">
        <f>300000000/C3/2*H3*F3*1.4</f>
        <v>11.63076923076923</v>
      </c>
      <c r="H3">
        <v>9</v>
      </c>
      <c r="I3" s="5">
        <f>300000000/C3/2*H3*A3</f>
        <v>24923076.923076924</v>
      </c>
      <c r="J3" s="5">
        <f>I3*F3</f>
        <v>199384615.38461539</v>
      </c>
      <c r="K3" s="8">
        <f t="shared" si="1"/>
        <v>11.535493827160494</v>
      </c>
      <c r="L3" s="5">
        <f t="shared" ref="L3:L22" si="9">INT(2300000000/I3)+1</f>
        <v>93</v>
      </c>
      <c r="M3" s="5">
        <f t="shared" ref="M3:M22" si="10">I3*L3</f>
        <v>2317846153.8461537</v>
      </c>
      <c r="N3" s="5">
        <f t="shared" ref="N3:N22" si="11">L3*1.038</f>
        <v>96.534000000000006</v>
      </c>
      <c r="O3" s="5">
        <v>7145</v>
      </c>
      <c r="P3" s="5">
        <f t="shared" ref="P3:P22" si="12">O3*L3</f>
        <v>664485</v>
      </c>
      <c r="Q3" s="5">
        <f>P3*10/1000000</f>
        <v>6.6448499999999999</v>
      </c>
      <c r="R3" s="8">
        <f t="shared" ref="R3:R22" si="13">I3^2/(D3*E3)*L3</f>
        <v>3030.4609067150873</v>
      </c>
      <c r="S3" s="5">
        <f t="shared" ref="S3:S22" si="14">(13/8+6/8)*L3</f>
        <v>220.875</v>
      </c>
      <c r="T3" s="5">
        <f>(R3+S3)*1.5/1000</f>
        <v>4.8770038600726311</v>
      </c>
      <c r="U3" s="5">
        <f>T3*15</f>
        <v>73.155057901089464</v>
      </c>
      <c r="V3" s="5">
        <f>(2*P3+1300*T3*1000000)/1000000000</f>
        <v>6.3414339880944208</v>
      </c>
      <c r="W3" s="5">
        <f t="shared" ref="W3:W22" si="15">((L3*1.038)*1.4)+(L3/8*2)</f>
        <v>158.39760000000001</v>
      </c>
      <c r="X3" s="5">
        <f t="shared" ref="X3:X22" si="16">90000*W3/1000000</f>
        <v>14.255784000000002</v>
      </c>
      <c r="Y3" s="5">
        <f t="shared" ref="Y3:Y22" si="17">150000*W3/1000000</f>
        <v>23.759640000000001</v>
      </c>
      <c r="Z3" s="5">
        <f t="shared" ref="Z3:Z22" si="18">1.9*L3/8</f>
        <v>22.087499999999999</v>
      </c>
      <c r="AA3" s="5">
        <f t="shared" ref="AA3:AA22" si="19">Z3+U3+Q3</f>
        <v>101.88740790108947</v>
      </c>
      <c r="AB3" s="5">
        <f t="shared" si="2"/>
        <v>25.568661839996704</v>
      </c>
      <c r="AC3" s="5">
        <f t="shared" si="3"/>
        <v>51.137323679993408</v>
      </c>
      <c r="AD3" s="5">
        <f t="shared" si="4"/>
        <v>76.705985519990108</v>
      </c>
      <c r="AE3" s="5">
        <f t="shared" si="5"/>
        <v>141.71185374108617</v>
      </c>
      <c r="AF3" s="5">
        <f t="shared" si="6"/>
        <v>151.21570974108616</v>
      </c>
      <c r="AG3" s="5">
        <f t="shared" si="7"/>
        <v>167.28051558108288</v>
      </c>
      <c r="AH3" s="5">
        <f t="shared" si="8"/>
        <v>192.84917742107956</v>
      </c>
    </row>
    <row r="4" spans="1:34">
      <c r="A4" s="5">
        <v>23000000</v>
      </c>
      <c r="B4" s="8">
        <f t="shared" si="0"/>
        <v>23</v>
      </c>
      <c r="C4" s="5">
        <v>1300000000</v>
      </c>
      <c r="D4" s="5">
        <v>1036</v>
      </c>
      <c r="E4" s="5">
        <v>18400000000</v>
      </c>
      <c r="F4">
        <v>8</v>
      </c>
      <c r="G4" s="5">
        <f>300000000/C4/2*H4*F4*1.4</f>
        <v>11.63076923076923</v>
      </c>
      <c r="H4">
        <v>9</v>
      </c>
      <c r="I4" s="5">
        <f>300000000/C4/2*H4*A4</f>
        <v>23884615.384615388</v>
      </c>
      <c r="J4" s="5">
        <f>I4*F4</f>
        <v>191076923.0769231</v>
      </c>
      <c r="K4" s="8">
        <f t="shared" si="1"/>
        <v>12.037037037037036</v>
      </c>
      <c r="L4" s="5">
        <f t="shared" si="9"/>
        <v>97</v>
      </c>
      <c r="M4" s="5">
        <f t="shared" si="10"/>
        <v>2316807692.3076925</v>
      </c>
      <c r="N4" s="5">
        <f t="shared" si="11"/>
        <v>100.68600000000001</v>
      </c>
      <c r="O4" s="5">
        <v>7146</v>
      </c>
      <c r="P4" s="5">
        <f t="shared" si="12"/>
        <v>693162</v>
      </c>
      <c r="Q4" s="5">
        <f>P4*10/1000000</f>
        <v>6.9316199999999997</v>
      </c>
      <c r="R4" s="8">
        <f t="shared" si="13"/>
        <v>2902.8905411116957</v>
      </c>
      <c r="S4" s="5">
        <f t="shared" si="14"/>
        <v>230.375</v>
      </c>
      <c r="T4" s="5">
        <f>(R4+S4)*1.5/1000</f>
        <v>4.6998983116675435</v>
      </c>
      <c r="U4" s="5">
        <f>T4*15</f>
        <v>70.498474675013156</v>
      </c>
      <c r="V4" s="5">
        <f>(2*P4+1300*T4*1000000)/1000000000</f>
        <v>6.1112541291678069</v>
      </c>
      <c r="W4" s="5">
        <f t="shared" si="15"/>
        <v>165.21039999999999</v>
      </c>
      <c r="X4" s="5">
        <f t="shared" si="16"/>
        <v>14.868936</v>
      </c>
      <c r="Y4" s="5">
        <f t="shared" si="17"/>
        <v>24.781559999999999</v>
      </c>
      <c r="Z4" s="5">
        <f t="shared" si="18"/>
        <v>23.037499999999998</v>
      </c>
      <c r="AA4" s="5">
        <f t="shared" si="19"/>
        <v>100.46759467501315</v>
      </c>
      <c r="AB4" s="5">
        <f t="shared" si="2"/>
        <v>24.640576648804601</v>
      </c>
      <c r="AC4" s="5">
        <f t="shared" si="3"/>
        <v>49.281153297609201</v>
      </c>
      <c r="AD4" s="5">
        <f t="shared" si="4"/>
        <v>73.921729946413805</v>
      </c>
      <c r="AE4" s="5">
        <f t="shared" si="5"/>
        <v>139.97710732381773</v>
      </c>
      <c r="AF4" s="5">
        <f t="shared" si="6"/>
        <v>149.88973132381773</v>
      </c>
      <c r="AG4" s="5">
        <f t="shared" si="7"/>
        <v>164.61768397262233</v>
      </c>
      <c r="AH4" s="5">
        <f t="shared" si="8"/>
        <v>189.25826062142696</v>
      </c>
    </row>
    <row r="5" spans="1:34">
      <c r="A5" s="5">
        <v>22000000</v>
      </c>
      <c r="B5" s="8">
        <f t="shared" si="0"/>
        <v>22</v>
      </c>
      <c r="C5" s="5">
        <v>1300000000</v>
      </c>
      <c r="D5" s="5">
        <v>1036</v>
      </c>
      <c r="E5" s="5">
        <v>18400000000</v>
      </c>
      <c r="F5">
        <v>8</v>
      </c>
      <c r="G5" s="5">
        <f>300000000/C5/2*H5*F5*1.4</f>
        <v>11.63076923076923</v>
      </c>
      <c r="H5">
        <v>9</v>
      </c>
      <c r="I5" s="5">
        <f>300000000/C5/2*H5*A5</f>
        <v>22846153.846153848</v>
      </c>
      <c r="J5" s="5">
        <f>I5*F5</f>
        <v>182769230.76923078</v>
      </c>
      <c r="K5" s="8">
        <f t="shared" si="1"/>
        <v>12.584175084175083</v>
      </c>
      <c r="L5" s="5">
        <f t="shared" si="9"/>
        <v>101</v>
      </c>
      <c r="M5" s="5">
        <f t="shared" si="10"/>
        <v>2307461538.4615388</v>
      </c>
      <c r="N5" s="5">
        <f t="shared" si="11"/>
        <v>104.83800000000001</v>
      </c>
      <c r="O5" s="5">
        <v>7147</v>
      </c>
      <c r="P5" s="5">
        <f t="shared" si="12"/>
        <v>721847</v>
      </c>
      <c r="Q5" s="5">
        <f>P5*10/1000000</f>
        <v>7.2184699999999999</v>
      </c>
      <c r="R5" s="8">
        <f t="shared" si="13"/>
        <v>2765.4766084950033</v>
      </c>
      <c r="S5" s="5">
        <f t="shared" si="14"/>
        <v>239.875</v>
      </c>
      <c r="T5" s="5">
        <f>(R5+S5)*1.5/1000</f>
        <v>4.5080274127425053</v>
      </c>
      <c r="U5" s="5">
        <f>T5*15</f>
        <v>67.620411191137578</v>
      </c>
      <c r="V5" s="5">
        <f>(2*P5+1300*T5*1000000)/1000000000</f>
        <v>5.8618793305652561</v>
      </c>
      <c r="W5" s="5">
        <f t="shared" si="15"/>
        <v>172.0232</v>
      </c>
      <c r="X5" s="5">
        <f t="shared" si="16"/>
        <v>15.482087999999999</v>
      </c>
      <c r="Y5" s="5">
        <f t="shared" si="17"/>
        <v>25.80348</v>
      </c>
      <c r="Z5" s="5">
        <f t="shared" si="18"/>
        <v>23.987499999999997</v>
      </c>
      <c r="AA5" s="5">
        <f t="shared" si="19"/>
        <v>98.826381191137571</v>
      </c>
      <c r="AB5" s="5">
        <f t="shared" si="2"/>
        <v>23.635097460839116</v>
      </c>
      <c r="AC5" s="5">
        <f t="shared" si="3"/>
        <v>47.270194921678232</v>
      </c>
      <c r="AD5" s="5">
        <f t="shared" si="4"/>
        <v>70.905292382517345</v>
      </c>
      <c r="AE5" s="5">
        <f t="shared" si="5"/>
        <v>137.94356665197668</v>
      </c>
      <c r="AF5" s="5">
        <f t="shared" si="6"/>
        <v>148.26495865197668</v>
      </c>
      <c r="AG5" s="5">
        <f t="shared" si="7"/>
        <v>161.5786641128158</v>
      </c>
      <c r="AH5" s="5">
        <f t="shared" si="8"/>
        <v>185.21376157365492</v>
      </c>
    </row>
    <row r="6" spans="1:34">
      <c r="A6" s="5">
        <v>21000000</v>
      </c>
      <c r="B6" s="8">
        <f t="shared" si="0"/>
        <v>21</v>
      </c>
      <c r="C6" s="5">
        <v>1300000000</v>
      </c>
      <c r="D6" s="5">
        <v>1036</v>
      </c>
      <c r="E6" s="5">
        <v>18400000000</v>
      </c>
      <c r="F6">
        <v>8</v>
      </c>
      <c r="G6" s="5">
        <f>300000000/C6/2*H6*F6*1.4</f>
        <v>11.63076923076923</v>
      </c>
      <c r="H6">
        <v>9</v>
      </c>
      <c r="I6" s="5">
        <f>300000000/C6/2*H6*A6</f>
        <v>21807692.307692308</v>
      </c>
      <c r="J6" s="5">
        <f>I6*F6</f>
        <v>174461538.46153846</v>
      </c>
      <c r="K6" s="8">
        <f t="shared" si="1"/>
        <v>13.18342151675485</v>
      </c>
      <c r="L6" s="5">
        <f t="shared" si="9"/>
        <v>106</v>
      </c>
      <c r="M6" s="5">
        <f t="shared" si="10"/>
        <v>2311615384.6153846</v>
      </c>
      <c r="N6" s="5">
        <f t="shared" si="11"/>
        <v>110.02800000000001</v>
      </c>
      <c r="O6" s="5">
        <v>7148</v>
      </c>
      <c r="P6" s="5">
        <f t="shared" si="12"/>
        <v>757688</v>
      </c>
      <c r="Q6" s="5">
        <f>P6*10/1000000</f>
        <v>7.5768800000000001</v>
      </c>
      <c r="R6" s="8">
        <f t="shared" si="13"/>
        <v>2644.5251931246912</v>
      </c>
      <c r="S6" s="5">
        <f t="shared" si="14"/>
        <v>251.75</v>
      </c>
      <c r="T6" s="5">
        <f>(R6+S6)*1.5/1000</f>
        <v>4.3444127896870368</v>
      </c>
      <c r="U6" s="5">
        <f>T6*15</f>
        <v>65.166191845305548</v>
      </c>
      <c r="V6" s="5">
        <f>(2*P6+1300*T6*1000000)/1000000000</f>
        <v>5.6492520025931485</v>
      </c>
      <c r="W6" s="5">
        <f t="shared" si="15"/>
        <v>180.53919999999999</v>
      </c>
      <c r="X6" s="5">
        <f t="shared" si="16"/>
        <v>16.248528</v>
      </c>
      <c r="Y6" s="5">
        <f t="shared" si="17"/>
        <v>27.080880000000001</v>
      </c>
      <c r="Z6" s="5">
        <f t="shared" si="18"/>
        <v>25.174999999999997</v>
      </c>
      <c r="AA6" s="5">
        <f t="shared" si="19"/>
        <v>97.918071845305548</v>
      </c>
      <c r="AB6" s="5">
        <f t="shared" si="2"/>
        <v>22.777784074455578</v>
      </c>
      <c r="AC6" s="5">
        <f t="shared" si="3"/>
        <v>45.555568148911156</v>
      </c>
      <c r="AD6" s="5">
        <f t="shared" si="4"/>
        <v>68.333352223366731</v>
      </c>
      <c r="AE6" s="5">
        <f t="shared" si="5"/>
        <v>136.94438391976112</v>
      </c>
      <c r="AF6" s="5">
        <f t="shared" si="6"/>
        <v>147.77673591976114</v>
      </c>
      <c r="AG6" s="5">
        <f t="shared" si="7"/>
        <v>159.7221679942167</v>
      </c>
      <c r="AH6" s="5">
        <f t="shared" si="8"/>
        <v>182.49995206867229</v>
      </c>
    </row>
    <row r="7" spans="1:34">
      <c r="A7" s="5">
        <v>20000000</v>
      </c>
      <c r="B7" s="8">
        <f t="shared" si="0"/>
        <v>20</v>
      </c>
      <c r="C7" s="5">
        <v>1300000000</v>
      </c>
      <c r="D7" s="5">
        <v>1036</v>
      </c>
      <c r="E7" s="5">
        <v>18400000000</v>
      </c>
      <c r="F7">
        <v>8</v>
      </c>
      <c r="G7" s="5">
        <f t="shared" ref="G7:G17" si="20">300000000/C7/2*H7*F7*1.4</f>
        <v>11.63076923076923</v>
      </c>
      <c r="H7">
        <v>9</v>
      </c>
      <c r="I7" s="5">
        <f t="shared" ref="I7:I17" si="21">300000000/C7/2*H7*A7</f>
        <v>20769230.769230772</v>
      </c>
      <c r="J7" s="5">
        <f t="shared" ref="J7:J17" si="22">I7*F7</f>
        <v>166153846.15384617</v>
      </c>
      <c r="K7" s="8">
        <f t="shared" si="1"/>
        <v>13.842592592592592</v>
      </c>
      <c r="L7" s="5">
        <f t="shared" si="9"/>
        <v>111</v>
      </c>
      <c r="M7" s="5">
        <f t="shared" si="10"/>
        <v>2305384615.3846159</v>
      </c>
      <c r="N7" s="5">
        <f t="shared" si="11"/>
        <v>115.218</v>
      </c>
      <c r="O7" s="5">
        <v>7149</v>
      </c>
      <c r="P7" s="5">
        <f t="shared" si="12"/>
        <v>793539</v>
      </c>
      <c r="Q7" s="5">
        <f t="shared" ref="Q7:Q22" si="23">P7*10/1000000</f>
        <v>7.9353899999999999</v>
      </c>
      <c r="R7" s="8">
        <f t="shared" si="13"/>
        <v>2511.8067551177924</v>
      </c>
      <c r="S7" s="5">
        <f t="shared" si="14"/>
        <v>263.625</v>
      </c>
      <c r="T7" s="5">
        <f t="shared" ref="T7:T17" si="24">(R7+S7)*1.5/1000</f>
        <v>4.1631476326766892</v>
      </c>
      <c r="U7" s="5">
        <f t="shared" ref="U7:U22" si="25">T7*15</f>
        <v>62.447214490150337</v>
      </c>
      <c r="V7" s="5">
        <f t="shared" ref="V7:V17" si="26">(2*P7+1300*T7*1000000)/1000000000</f>
        <v>5.4136790004796964</v>
      </c>
      <c r="W7" s="5">
        <f t="shared" si="15"/>
        <v>189.05519999999999</v>
      </c>
      <c r="X7" s="5">
        <f t="shared" si="16"/>
        <v>17.014968</v>
      </c>
      <c r="Y7" s="5">
        <f t="shared" si="17"/>
        <v>28.358279999999997</v>
      </c>
      <c r="Z7" s="5">
        <f t="shared" si="18"/>
        <v>26.362499999999997</v>
      </c>
      <c r="AA7" s="5">
        <f t="shared" si="19"/>
        <v>96.745104490150325</v>
      </c>
      <c r="AB7" s="5">
        <f t="shared" si="2"/>
        <v>21.827953729934144</v>
      </c>
      <c r="AC7" s="5">
        <f t="shared" si="3"/>
        <v>43.655907459868288</v>
      </c>
      <c r="AD7" s="5">
        <f t="shared" si="4"/>
        <v>65.48386118980244</v>
      </c>
      <c r="AE7" s="5">
        <f t="shared" si="5"/>
        <v>135.58802622008449</v>
      </c>
      <c r="AF7" s="5">
        <f t="shared" si="6"/>
        <v>146.93133822008448</v>
      </c>
      <c r="AG7" s="5">
        <f t="shared" si="7"/>
        <v>157.41597995001865</v>
      </c>
      <c r="AH7" s="5">
        <f t="shared" si="8"/>
        <v>179.24393367995279</v>
      </c>
    </row>
    <row r="8" spans="1:34">
      <c r="A8" s="5">
        <v>19000000</v>
      </c>
      <c r="B8" s="8">
        <f t="shared" ref="B8:B22" si="27">A8/1000000</f>
        <v>19</v>
      </c>
      <c r="C8" s="5">
        <v>1300000000</v>
      </c>
      <c r="D8" s="5">
        <v>1036</v>
      </c>
      <c r="E8" s="5">
        <v>18400000000</v>
      </c>
      <c r="F8">
        <v>8</v>
      </c>
      <c r="G8" s="5">
        <f t="shared" si="20"/>
        <v>11.63076923076923</v>
      </c>
      <c r="H8">
        <v>9</v>
      </c>
      <c r="I8" s="5">
        <f t="shared" si="21"/>
        <v>19730769.230769232</v>
      </c>
      <c r="J8" s="5">
        <f t="shared" si="22"/>
        <v>157846153.84615386</v>
      </c>
      <c r="K8" s="8">
        <f t="shared" ref="K8:K22" si="28">2300000000/J8</f>
        <v>14.571150097465885</v>
      </c>
      <c r="L8" s="5">
        <f t="shared" si="9"/>
        <v>117</v>
      </c>
      <c r="M8" s="5">
        <f t="shared" si="10"/>
        <v>2308500000</v>
      </c>
      <c r="N8" s="5">
        <f t="shared" si="11"/>
        <v>121.446</v>
      </c>
      <c r="O8" s="5">
        <v>6591</v>
      </c>
      <c r="P8" s="5">
        <f t="shared" si="12"/>
        <v>771147</v>
      </c>
      <c r="Q8" s="5">
        <f t="shared" si="23"/>
        <v>7.7114700000000003</v>
      </c>
      <c r="R8" s="8">
        <f t="shared" si="13"/>
        <v>2389.4410341421212</v>
      </c>
      <c r="S8" s="5">
        <f t="shared" si="14"/>
        <v>277.875</v>
      </c>
      <c r="T8" s="5">
        <f t="shared" si="24"/>
        <v>4.0009740512131824</v>
      </c>
      <c r="U8" s="5">
        <f t="shared" si="25"/>
        <v>60.014610768197734</v>
      </c>
      <c r="V8" s="5">
        <f t="shared" si="26"/>
        <v>5.2028085605771368</v>
      </c>
      <c r="W8" s="5">
        <f t="shared" si="15"/>
        <v>199.27439999999999</v>
      </c>
      <c r="X8" s="5">
        <f t="shared" si="16"/>
        <v>17.934695999999999</v>
      </c>
      <c r="Y8" s="5">
        <f t="shared" si="17"/>
        <v>29.891159999999996</v>
      </c>
      <c r="Z8" s="5">
        <f t="shared" si="18"/>
        <v>27.787499999999998</v>
      </c>
      <c r="AA8" s="5">
        <f t="shared" si="19"/>
        <v>95.513580768197741</v>
      </c>
      <c r="AB8" s="5">
        <f t="shared" ref="AB8:AB17" si="29">V8*1000*0.07*24*240/1000000*10</f>
        <v>20.977724116247018</v>
      </c>
      <c r="AC8" s="5">
        <f t="shared" ref="AC8:AC17" si="30">V8*1000*0.07*24*240/1000000*20</f>
        <v>41.955448232494035</v>
      </c>
      <c r="AD8" s="5">
        <f t="shared" ref="AD8:AD17" si="31">V8*1000*0.07*24*240/1000000*30</f>
        <v>62.933172348741053</v>
      </c>
      <c r="AE8" s="5">
        <f t="shared" si="5"/>
        <v>134.42600088444473</v>
      </c>
      <c r="AF8" s="5">
        <f t="shared" ref="AF8:AF17" si="32">Q8+U8+Z8+AB8+Y8</f>
        <v>146.38246488444474</v>
      </c>
      <c r="AG8" s="5">
        <f t="shared" si="7"/>
        <v>155.40372500069176</v>
      </c>
      <c r="AH8" s="5">
        <f t="shared" si="8"/>
        <v>176.3814491169388</v>
      </c>
    </row>
    <row r="9" spans="1:34">
      <c r="A9" s="5">
        <v>18000000</v>
      </c>
      <c r="B9" s="8">
        <f t="shared" si="27"/>
        <v>18</v>
      </c>
      <c r="C9" s="5">
        <v>1300000000</v>
      </c>
      <c r="D9" s="5">
        <v>1036</v>
      </c>
      <c r="E9" s="5">
        <v>18400000000</v>
      </c>
      <c r="F9">
        <v>8</v>
      </c>
      <c r="G9" s="5">
        <f t="shared" si="20"/>
        <v>11.63076923076923</v>
      </c>
      <c r="H9">
        <v>9</v>
      </c>
      <c r="I9" s="5">
        <f t="shared" si="21"/>
        <v>18692307.692307692</v>
      </c>
      <c r="J9" s="5">
        <f t="shared" si="22"/>
        <v>149538461.53846154</v>
      </c>
      <c r="K9" s="8">
        <f t="shared" si="28"/>
        <v>15.380658436213992</v>
      </c>
      <c r="L9" s="5">
        <f t="shared" si="9"/>
        <v>124</v>
      </c>
      <c r="M9" s="5">
        <f t="shared" si="10"/>
        <v>2317846153.8461537</v>
      </c>
      <c r="N9" s="5">
        <f t="shared" si="11"/>
        <v>128.71200000000002</v>
      </c>
      <c r="O9" s="5">
        <v>6057</v>
      </c>
      <c r="P9" s="5">
        <f t="shared" si="12"/>
        <v>751068</v>
      </c>
      <c r="Q9" s="5">
        <f t="shared" si="23"/>
        <v>7.5106799999999998</v>
      </c>
      <c r="R9" s="8">
        <f t="shared" si="13"/>
        <v>2272.8456800363156</v>
      </c>
      <c r="S9" s="5">
        <f t="shared" si="14"/>
        <v>294.5</v>
      </c>
      <c r="T9" s="5">
        <f t="shared" si="24"/>
        <v>3.8510185200544735</v>
      </c>
      <c r="U9" s="5">
        <f t="shared" si="25"/>
        <v>57.765277800817103</v>
      </c>
      <c r="V9" s="5">
        <f t="shared" si="26"/>
        <v>5.0078262120708157</v>
      </c>
      <c r="W9" s="5">
        <f t="shared" si="15"/>
        <v>211.19680000000002</v>
      </c>
      <c r="X9" s="5">
        <f t="shared" si="16"/>
        <v>19.007712000000005</v>
      </c>
      <c r="Y9" s="5">
        <f t="shared" si="17"/>
        <v>31.679520000000004</v>
      </c>
      <c r="Z9" s="5">
        <f t="shared" si="18"/>
        <v>29.45</v>
      </c>
      <c r="AA9" s="5">
        <f t="shared" si="19"/>
        <v>94.725957800817099</v>
      </c>
      <c r="AB9" s="5">
        <f t="shared" si="29"/>
        <v>20.191555287069534</v>
      </c>
      <c r="AC9" s="5">
        <f t="shared" si="30"/>
        <v>40.383110574139067</v>
      </c>
      <c r="AD9" s="5">
        <f t="shared" si="31"/>
        <v>60.574665861208601</v>
      </c>
      <c r="AE9" s="5">
        <f t="shared" si="5"/>
        <v>133.92522508788664</v>
      </c>
      <c r="AF9" s="5">
        <f t="shared" si="32"/>
        <v>146.59703308788664</v>
      </c>
      <c r="AG9" s="5">
        <f t="shared" si="7"/>
        <v>154.11678037495616</v>
      </c>
      <c r="AH9" s="5">
        <f t="shared" si="8"/>
        <v>174.30833566202571</v>
      </c>
    </row>
    <row r="10" spans="1:34">
      <c r="A10" s="5">
        <v>17000000</v>
      </c>
      <c r="B10" s="8">
        <f t="shared" si="27"/>
        <v>17</v>
      </c>
      <c r="C10" s="5">
        <v>1300000000</v>
      </c>
      <c r="D10" s="5">
        <v>1036</v>
      </c>
      <c r="E10" s="5">
        <v>18400000000</v>
      </c>
      <c r="F10">
        <v>8</v>
      </c>
      <c r="G10" s="5">
        <f t="shared" si="20"/>
        <v>11.63076923076923</v>
      </c>
      <c r="H10">
        <v>9</v>
      </c>
      <c r="I10" s="5">
        <f t="shared" si="21"/>
        <v>17653846.153846156</v>
      </c>
      <c r="J10" s="5">
        <f t="shared" si="22"/>
        <v>141230769.23076925</v>
      </c>
      <c r="K10" s="8">
        <f t="shared" si="28"/>
        <v>16.285403050108929</v>
      </c>
      <c r="L10" s="5">
        <f t="shared" si="9"/>
        <v>131</v>
      </c>
      <c r="M10" s="5">
        <f t="shared" si="10"/>
        <v>2312653846.1538463</v>
      </c>
      <c r="N10" s="5">
        <f t="shared" si="11"/>
        <v>135.97800000000001</v>
      </c>
      <c r="O10" s="5">
        <v>5546</v>
      </c>
      <c r="P10" s="5">
        <f t="shared" si="12"/>
        <v>726526</v>
      </c>
      <c r="Q10" s="5">
        <f t="shared" si="23"/>
        <v>7.2652599999999996</v>
      </c>
      <c r="R10" s="8">
        <f t="shared" si="13"/>
        <v>2141.7678365316328</v>
      </c>
      <c r="S10" s="5">
        <f t="shared" si="14"/>
        <v>311.125</v>
      </c>
      <c r="T10" s="5">
        <f t="shared" si="24"/>
        <v>3.6793392547974491</v>
      </c>
      <c r="U10" s="5">
        <f t="shared" si="25"/>
        <v>55.190088821961737</v>
      </c>
      <c r="V10" s="5">
        <f t="shared" si="26"/>
        <v>4.7845940832366836</v>
      </c>
      <c r="W10" s="5">
        <f t="shared" si="15"/>
        <v>223.11920000000001</v>
      </c>
      <c r="X10" s="5">
        <f t="shared" si="16"/>
        <v>20.080728000000001</v>
      </c>
      <c r="Y10" s="5">
        <f t="shared" si="17"/>
        <v>33.467880000000001</v>
      </c>
      <c r="Z10" s="5">
        <f t="shared" si="18"/>
        <v>31.112499999999997</v>
      </c>
      <c r="AA10" s="5">
        <f t="shared" si="19"/>
        <v>93.567848821961732</v>
      </c>
      <c r="AB10" s="5">
        <f t="shared" si="29"/>
        <v>19.291483343610309</v>
      </c>
      <c r="AC10" s="5">
        <f t="shared" si="30"/>
        <v>38.582966687220619</v>
      </c>
      <c r="AD10" s="5">
        <f t="shared" si="31"/>
        <v>57.874450030830928</v>
      </c>
      <c r="AE10" s="5">
        <f t="shared" si="5"/>
        <v>132.94006016557205</v>
      </c>
      <c r="AF10" s="5">
        <f t="shared" si="32"/>
        <v>146.32721216557204</v>
      </c>
      <c r="AG10" s="5">
        <f t="shared" si="7"/>
        <v>152.23154350918233</v>
      </c>
      <c r="AH10" s="5">
        <f t="shared" si="8"/>
        <v>171.52302685279264</v>
      </c>
    </row>
    <row r="11" spans="1:34">
      <c r="A11" s="5">
        <v>16000000</v>
      </c>
      <c r="B11" s="8">
        <f t="shared" si="27"/>
        <v>16</v>
      </c>
      <c r="C11" s="5">
        <v>1300000000</v>
      </c>
      <c r="D11" s="5">
        <v>1036</v>
      </c>
      <c r="E11" s="5">
        <v>18400000000</v>
      </c>
      <c r="F11">
        <v>8</v>
      </c>
      <c r="G11" s="5">
        <f t="shared" si="20"/>
        <v>11.63076923076923</v>
      </c>
      <c r="H11">
        <v>9</v>
      </c>
      <c r="I11" s="5">
        <f t="shared" si="21"/>
        <v>16615384.615384616</v>
      </c>
      <c r="J11" s="5">
        <f t="shared" si="22"/>
        <v>132923076.92307693</v>
      </c>
      <c r="K11" s="8">
        <f t="shared" si="28"/>
        <v>17.30324074074074</v>
      </c>
      <c r="L11" s="5">
        <f t="shared" si="9"/>
        <v>139</v>
      </c>
      <c r="M11" s="5">
        <f t="shared" si="10"/>
        <v>2309538461.5384617</v>
      </c>
      <c r="N11" s="5">
        <f t="shared" si="11"/>
        <v>144.28200000000001</v>
      </c>
      <c r="O11" s="5">
        <v>5058</v>
      </c>
      <c r="P11" s="5">
        <f t="shared" si="12"/>
        <v>703062</v>
      </c>
      <c r="Q11" s="5">
        <f t="shared" si="23"/>
        <v>7.0306199999999999</v>
      </c>
      <c r="R11" s="8">
        <f t="shared" si="13"/>
        <v>2013.066026443953</v>
      </c>
      <c r="S11" s="5">
        <f t="shared" si="14"/>
        <v>330.125</v>
      </c>
      <c r="T11" s="5">
        <f t="shared" si="24"/>
        <v>3.5147865396659297</v>
      </c>
      <c r="U11" s="5">
        <f t="shared" si="25"/>
        <v>52.721798094988948</v>
      </c>
      <c r="V11" s="5">
        <f t="shared" si="26"/>
        <v>4.5706286255657078</v>
      </c>
      <c r="W11" s="5">
        <f t="shared" si="15"/>
        <v>236.7448</v>
      </c>
      <c r="X11" s="5">
        <f t="shared" si="16"/>
        <v>21.307032</v>
      </c>
      <c r="Y11" s="5">
        <f t="shared" si="17"/>
        <v>35.511719999999997</v>
      </c>
      <c r="Z11" s="5">
        <f t="shared" si="18"/>
        <v>33.012499999999996</v>
      </c>
      <c r="AA11" s="5">
        <f t="shared" si="19"/>
        <v>92.764918094988943</v>
      </c>
      <c r="AB11" s="5">
        <f t="shared" si="29"/>
        <v>18.428774618280933</v>
      </c>
      <c r="AC11" s="5">
        <f t="shared" si="30"/>
        <v>36.857549236561866</v>
      </c>
      <c r="AD11" s="5">
        <f t="shared" si="31"/>
        <v>55.286323854842806</v>
      </c>
      <c r="AE11" s="5">
        <f t="shared" si="5"/>
        <v>132.50072471326988</v>
      </c>
      <c r="AF11" s="5">
        <f t="shared" si="32"/>
        <v>146.70541271326988</v>
      </c>
      <c r="AG11" s="5">
        <f t="shared" si="7"/>
        <v>150.9294993315508</v>
      </c>
      <c r="AH11" s="5">
        <f t="shared" si="8"/>
        <v>169.35827394983176</v>
      </c>
    </row>
    <row r="12" spans="1:34">
      <c r="A12" s="5">
        <v>15000000</v>
      </c>
      <c r="B12" s="8">
        <f t="shared" si="27"/>
        <v>15</v>
      </c>
      <c r="C12" s="5">
        <v>1300000000</v>
      </c>
      <c r="D12" s="5">
        <v>1036</v>
      </c>
      <c r="E12" s="5">
        <v>18400000000</v>
      </c>
      <c r="F12">
        <v>8</v>
      </c>
      <c r="G12" s="5">
        <f t="shared" si="20"/>
        <v>11.63076923076923</v>
      </c>
      <c r="H12">
        <v>9</v>
      </c>
      <c r="I12" s="5">
        <f t="shared" si="21"/>
        <v>15576923.076923078</v>
      </c>
      <c r="J12" s="5">
        <f t="shared" si="22"/>
        <v>124615384.61538462</v>
      </c>
      <c r="K12" s="8">
        <f t="shared" si="28"/>
        <v>18.456790123456788</v>
      </c>
      <c r="L12" s="5">
        <f t="shared" si="9"/>
        <v>148</v>
      </c>
      <c r="M12" s="5">
        <f t="shared" si="10"/>
        <v>2305384615.3846154</v>
      </c>
      <c r="N12" s="5">
        <f t="shared" si="11"/>
        <v>153.624</v>
      </c>
      <c r="O12" s="5">
        <v>4594</v>
      </c>
      <c r="P12" s="5">
        <f t="shared" si="12"/>
        <v>679912</v>
      </c>
      <c r="Q12" s="5">
        <f t="shared" si="23"/>
        <v>6.7991200000000003</v>
      </c>
      <c r="R12" s="8">
        <f t="shared" si="13"/>
        <v>1883.8550663383439</v>
      </c>
      <c r="S12" s="5">
        <f t="shared" si="14"/>
        <v>351.5</v>
      </c>
      <c r="T12" s="5">
        <f t="shared" si="24"/>
        <v>3.3530325995075159</v>
      </c>
      <c r="U12" s="5">
        <f t="shared" si="25"/>
        <v>50.295488992612739</v>
      </c>
      <c r="V12" s="5">
        <f t="shared" si="26"/>
        <v>4.3603022033597707</v>
      </c>
      <c r="W12" s="5">
        <f t="shared" si="15"/>
        <v>252.07359999999997</v>
      </c>
      <c r="X12" s="5">
        <f t="shared" si="16"/>
        <v>22.686623999999995</v>
      </c>
      <c r="Y12" s="5">
        <f t="shared" si="17"/>
        <v>37.811039999999991</v>
      </c>
      <c r="Z12" s="5">
        <f t="shared" si="18"/>
        <v>35.15</v>
      </c>
      <c r="AA12" s="5">
        <f t="shared" si="19"/>
        <v>92.24460899261274</v>
      </c>
      <c r="AB12" s="5">
        <f t="shared" si="29"/>
        <v>17.580738483946597</v>
      </c>
      <c r="AC12" s="5">
        <f t="shared" si="30"/>
        <v>35.161476967893194</v>
      </c>
      <c r="AD12" s="5">
        <f t="shared" si="31"/>
        <v>52.74221545183979</v>
      </c>
      <c r="AE12" s="5">
        <f t="shared" si="5"/>
        <v>132.51197147655932</v>
      </c>
      <c r="AF12" s="5">
        <f t="shared" si="32"/>
        <v>147.63638747655932</v>
      </c>
      <c r="AG12" s="5">
        <f t="shared" si="7"/>
        <v>150.09270996050594</v>
      </c>
      <c r="AH12" s="5">
        <f t="shared" si="8"/>
        <v>167.67344844445253</v>
      </c>
    </row>
    <row r="13" spans="1:34">
      <c r="A13" s="5">
        <v>14000000</v>
      </c>
      <c r="B13" s="8">
        <f t="shared" si="27"/>
        <v>14</v>
      </c>
      <c r="C13" s="5">
        <v>1300000000</v>
      </c>
      <c r="D13" s="5">
        <v>1036</v>
      </c>
      <c r="E13" s="5">
        <v>18400000000</v>
      </c>
      <c r="F13">
        <v>8</v>
      </c>
      <c r="G13" s="5">
        <f t="shared" si="20"/>
        <v>11.63076923076923</v>
      </c>
      <c r="H13">
        <v>9</v>
      </c>
      <c r="I13" s="5">
        <f t="shared" si="21"/>
        <v>14538461.53846154</v>
      </c>
      <c r="J13" s="5">
        <f t="shared" si="22"/>
        <v>116307692.30769232</v>
      </c>
      <c r="K13" s="8">
        <f t="shared" si="28"/>
        <v>19.775132275132272</v>
      </c>
      <c r="L13" s="5">
        <f t="shared" si="9"/>
        <v>159</v>
      </c>
      <c r="M13" s="5">
        <f t="shared" si="10"/>
        <v>2311615384.6153851</v>
      </c>
      <c r="N13" s="5">
        <f t="shared" si="11"/>
        <v>165.042</v>
      </c>
      <c r="O13" s="5">
        <v>4153</v>
      </c>
      <c r="P13" s="5">
        <f t="shared" si="12"/>
        <v>660327</v>
      </c>
      <c r="Q13" s="5">
        <f t="shared" si="23"/>
        <v>6.6032700000000002</v>
      </c>
      <c r="R13" s="8">
        <f t="shared" si="13"/>
        <v>1763.0167954164615</v>
      </c>
      <c r="S13" s="5">
        <f t="shared" si="14"/>
        <v>377.625</v>
      </c>
      <c r="T13" s="5">
        <f t="shared" si="24"/>
        <v>3.2109626931246926</v>
      </c>
      <c r="U13" s="5">
        <f t="shared" si="25"/>
        <v>48.16444039687039</v>
      </c>
      <c r="V13" s="5">
        <f t="shared" si="26"/>
        <v>4.1755721550620999</v>
      </c>
      <c r="W13" s="5">
        <f t="shared" si="15"/>
        <v>270.80880000000002</v>
      </c>
      <c r="X13" s="5">
        <f t="shared" si="16"/>
        <v>24.372792</v>
      </c>
      <c r="Y13" s="5">
        <f t="shared" si="17"/>
        <v>40.621319999999997</v>
      </c>
      <c r="Z13" s="5">
        <f t="shared" si="18"/>
        <v>37.762499999999996</v>
      </c>
      <c r="AA13" s="5">
        <f t="shared" si="19"/>
        <v>92.530210396870373</v>
      </c>
      <c r="AB13" s="5">
        <f t="shared" si="29"/>
        <v>16.835906929210388</v>
      </c>
      <c r="AC13" s="5">
        <f t="shared" si="30"/>
        <v>33.671813858420776</v>
      </c>
      <c r="AD13" s="5">
        <f t="shared" si="31"/>
        <v>50.507720787631165</v>
      </c>
      <c r="AE13" s="5">
        <f t="shared" si="5"/>
        <v>133.73890932608077</v>
      </c>
      <c r="AF13" s="5">
        <f t="shared" si="32"/>
        <v>149.98743732608077</v>
      </c>
      <c r="AG13" s="5">
        <f t="shared" si="7"/>
        <v>150.57481625529115</v>
      </c>
      <c r="AH13" s="5">
        <f t="shared" si="8"/>
        <v>167.41072318450156</v>
      </c>
    </row>
    <row r="14" spans="1:34">
      <c r="A14" s="5">
        <v>13000000</v>
      </c>
      <c r="B14" s="8">
        <f t="shared" si="27"/>
        <v>13</v>
      </c>
      <c r="C14" s="5">
        <v>1300000000</v>
      </c>
      <c r="D14" s="5">
        <v>1036</v>
      </c>
      <c r="E14" s="5">
        <v>18400000000</v>
      </c>
      <c r="F14">
        <v>8</v>
      </c>
      <c r="G14" s="5">
        <f t="shared" si="20"/>
        <v>11.63076923076923</v>
      </c>
      <c r="H14">
        <v>9</v>
      </c>
      <c r="I14" s="5">
        <f t="shared" si="21"/>
        <v>13500000.000000002</v>
      </c>
      <c r="J14" s="5">
        <f t="shared" si="22"/>
        <v>108000000.00000001</v>
      </c>
      <c r="K14" s="8">
        <f t="shared" si="28"/>
        <v>21.296296296296294</v>
      </c>
      <c r="L14" s="5">
        <f t="shared" si="9"/>
        <v>171</v>
      </c>
      <c r="M14" s="5">
        <f t="shared" si="10"/>
        <v>2308500000.0000005</v>
      </c>
      <c r="N14" s="5">
        <f t="shared" si="11"/>
        <v>177.49800000000002</v>
      </c>
      <c r="O14" s="5">
        <v>3735</v>
      </c>
      <c r="P14" s="5">
        <f t="shared" si="12"/>
        <v>638685</v>
      </c>
      <c r="Q14" s="5">
        <f t="shared" si="23"/>
        <v>6.3868499999999999</v>
      </c>
      <c r="R14" s="8">
        <f t="shared" si="13"/>
        <v>1634.8807075709256</v>
      </c>
      <c r="S14" s="5">
        <f t="shared" si="14"/>
        <v>406.125</v>
      </c>
      <c r="T14" s="5">
        <f t="shared" si="24"/>
        <v>3.0615085613563884</v>
      </c>
      <c r="U14" s="5">
        <f t="shared" si="25"/>
        <v>45.922628420345823</v>
      </c>
      <c r="V14" s="5">
        <f t="shared" si="26"/>
        <v>3.9812384997633052</v>
      </c>
      <c r="W14" s="5">
        <f t="shared" si="15"/>
        <v>291.24720000000002</v>
      </c>
      <c r="X14" s="5">
        <f t="shared" si="16"/>
        <v>26.212248000000002</v>
      </c>
      <c r="Y14" s="5">
        <f t="shared" si="17"/>
        <v>43.687080000000002</v>
      </c>
      <c r="Z14" s="5">
        <f t="shared" si="18"/>
        <v>40.612499999999997</v>
      </c>
      <c r="AA14" s="5">
        <f t="shared" si="19"/>
        <v>92.921978420345809</v>
      </c>
      <c r="AB14" s="5">
        <f t="shared" si="29"/>
        <v>16.052353631045648</v>
      </c>
      <c r="AC14" s="5">
        <f t="shared" si="30"/>
        <v>32.104707262091296</v>
      </c>
      <c r="AD14" s="5">
        <f t="shared" si="31"/>
        <v>48.157060893136943</v>
      </c>
      <c r="AE14" s="5">
        <f t="shared" si="5"/>
        <v>135.18658005139147</v>
      </c>
      <c r="AF14" s="5">
        <f t="shared" si="32"/>
        <v>152.66141205139147</v>
      </c>
      <c r="AG14" s="5">
        <f t="shared" si="7"/>
        <v>151.23893368243711</v>
      </c>
      <c r="AH14" s="5">
        <f t="shared" si="8"/>
        <v>167.29128731348277</v>
      </c>
    </row>
    <row r="15" spans="1:34">
      <c r="A15" s="5">
        <v>12000000</v>
      </c>
      <c r="B15" s="8">
        <f t="shared" si="27"/>
        <v>12</v>
      </c>
      <c r="C15" s="5">
        <v>1300000000</v>
      </c>
      <c r="D15" s="5">
        <v>1036</v>
      </c>
      <c r="E15" s="5">
        <v>18400000000</v>
      </c>
      <c r="F15">
        <v>8</v>
      </c>
      <c r="G15" s="5">
        <f t="shared" si="20"/>
        <v>11.63076923076923</v>
      </c>
      <c r="H15">
        <v>9</v>
      </c>
      <c r="I15" s="5">
        <f t="shared" si="21"/>
        <v>12461538.461538462</v>
      </c>
      <c r="J15" s="5">
        <f t="shared" si="22"/>
        <v>99692307.692307696</v>
      </c>
      <c r="K15" s="8">
        <f t="shared" si="28"/>
        <v>23.070987654320987</v>
      </c>
      <c r="L15" s="5">
        <f t="shared" si="9"/>
        <v>185</v>
      </c>
      <c r="M15" s="5">
        <f t="shared" si="10"/>
        <v>2305384615.3846154</v>
      </c>
      <c r="N15" s="5">
        <f t="shared" si="11"/>
        <v>192.03</v>
      </c>
      <c r="O15" s="5">
        <v>3340</v>
      </c>
      <c r="P15" s="5">
        <f t="shared" si="12"/>
        <v>617900</v>
      </c>
      <c r="Q15" s="5">
        <f t="shared" si="23"/>
        <v>6.1790000000000003</v>
      </c>
      <c r="R15" s="8">
        <f t="shared" si="13"/>
        <v>1507.0840530706753</v>
      </c>
      <c r="S15" s="5">
        <f t="shared" si="14"/>
        <v>439.375</v>
      </c>
      <c r="T15" s="5">
        <f t="shared" si="24"/>
        <v>2.9196885796060128</v>
      </c>
      <c r="U15" s="5">
        <f t="shared" si="25"/>
        <v>43.795328694090195</v>
      </c>
      <c r="V15" s="5">
        <f t="shared" si="26"/>
        <v>3.7968309534878166</v>
      </c>
      <c r="W15" s="5">
        <f t="shared" si="15"/>
        <v>315.09199999999998</v>
      </c>
      <c r="X15" s="5">
        <f t="shared" si="16"/>
        <v>28.358280000000001</v>
      </c>
      <c r="Y15" s="5">
        <f t="shared" si="17"/>
        <v>47.263800000000003</v>
      </c>
      <c r="Z15" s="5">
        <f t="shared" si="18"/>
        <v>43.9375</v>
      </c>
      <c r="AA15" s="5">
        <f t="shared" si="19"/>
        <v>93.91182869409019</v>
      </c>
      <c r="AB15" s="5">
        <f t="shared" si="29"/>
        <v>15.308822404462877</v>
      </c>
      <c r="AC15" s="5">
        <f t="shared" si="30"/>
        <v>30.617644808925753</v>
      </c>
      <c r="AD15" s="5">
        <f t="shared" si="31"/>
        <v>45.926467213388626</v>
      </c>
      <c r="AE15" s="5">
        <f t="shared" si="5"/>
        <v>137.57893109855306</v>
      </c>
      <c r="AF15" s="5">
        <f t="shared" si="32"/>
        <v>156.48445109855305</v>
      </c>
      <c r="AG15" s="5">
        <f t="shared" si="7"/>
        <v>152.88775350301594</v>
      </c>
      <c r="AH15" s="5">
        <f t="shared" si="8"/>
        <v>168.19657590747883</v>
      </c>
    </row>
    <row r="16" spans="1:34">
      <c r="A16" s="5">
        <v>11000000</v>
      </c>
      <c r="B16" s="8">
        <f t="shared" si="27"/>
        <v>11</v>
      </c>
      <c r="C16" s="5">
        <v>1300000000</v>
      </c>
      <c r="D16" s="5">
        <v>1036</v>
      </c>
      <c r="E16" s="5">
        <v>18400000000</v>
      </c>
      <c r="F16">
        <v>8</v>
      </c>
      <c r="G16" s="5">
        <f t="shared" si="20"/>
        <v>11.63076923076923</v>
      </c>
      <c r="H16">
        <v>9</v>
      </c>
      <c r="I16" s="5">
        <f t="shared" si="21"/>
        <v>11423076.923076924</v>
      </c>
      <c r="J16" s="5">
        <f t="shared" si="22"/>
        <v>91384615.384615391</v>
      </c>
      <c r="K16" s="8">
        <f t="shared" si="28"/>
        <v>25.168350168350166</v>
      </c>
      <c r="L16" s="5">
        <f t="shared" si="9"/>
        <v>202</v>
      </c>
      <c r="M16" s="5">
        <f t="shared" si="10"/>
        <v>2307461538.4615388</v>
      </c>
      <c r="N16" s="5">
        <f t="shared" si="11"/>
        <v>209.67600000000002</v>
      </c>
      <c r="O16" s="5">
        <v>2969</v>
      </c>
      <c r="P16" s="5">
        <f t="shared" si="12"/>
        <v>599738</v>
      </c>
      <c r="Q16" s="5">
        <f t="shared" si="23"/>
        <v>5.9973799999999997</v>
      </c>
      <c r="R16" s="8">
        <f t="shared" si="13"/>
        <v>1382.7383042475017</v>
      </c>
      <c r="S16" s="5">
        <f t="shared" si="14"/>
        <v>479.75</v>
      </c>
      <c r="T16" s="5">
        <f t="shared" si="24"/>
        <v>2.7937324563712527</v>
      </c>
      <c r="U16" s="5">
        <f t="shared" si="25"/>
        <v>41.90598684556879</v>
      </c>
      <c r="V16" s="5">
        <f t="shared" si="26"/>
        <v>3.6330516692826285</v>
      </c>
      <c r="W16" s="5">
        <f t="shared" si="15"/>
        <v>344.04640000000001</v>
      </c>
      <c r="X16" s="5">
        <f t="shared" si="16"/>
        <v>30.964175999999998</v>
      </c>
      <c r="Y16" s="5">
        <f t="shared" si="17"/>
        <v>51.606960000000001</v>
      </c>
      <c r="Z16" s="5">
        <f t="shared" si="18"/>
        <v>47.974999999999994</v>
      </c>
      <c r="AA16" s="5">
        <f t="shared" si="19"/>
        <v>95.878366845568792</v>
      </c>
      <c r="AB16" s="5">
        <f t="shared" si="29"/>
        <v>14.648464330547561</v>
      </c>
      <c r="AC16" s="5">
        <f t="shared" si="30"/>
        <v>29.296928661095123</v>
      </c>
      <c r="AD16" s="5">
        <f t="shared" si="31"/>
        <v>43.945392991642684</v>
      </c>
      <c r="AE16" s="5">
        <f t="shared" si="5"/>
        <v>141.49100717611637</v>
      </c>
      <c r="AF16" s="5">
        <f t="shared" si="32"/>
        <v>162.13379117611635</v>
      </c>
      <c r="AG16" s="5">
        <f t="shared" si="7"/>
        <v>156.13947150666391</v>
      </c>
      <c r="AH16" s="5">
        <f t="shared" si="8"/>
        <v>170.78793583721148</v>
      </c>
    </row>
    <row r="17" spans="1:36">
      <c r="A17" s="5">
        <v>10000000</v>
      </c>
      <c r="B17" s="8">
        <f t="shared" si="27"/>
        <v>10</v>
      </c>
      <c r="C17" s="5">
        <v>1300000000</v>
      </c>
      <c r="D17" s="5">
        <v>1036</v>
      </c>
      <c r="E17" s="5">
        <v>18400000000</v>
      </c>
      <c r="F17">
        <v>8</v>
      </c>
      <c r="G17" s="5">
        <f t="shared" si="20"/>
        <v>11.63076923076923</v>
      </c>
      <c r="H17">
        <v>9</v>
      </c>
      <c r="I17" s="5">
        <f t="shared" si="21"/>
        <v>10384615.384615386</v>
      </c>
      <c r="J17" s="5">
        <f t="shared" si="22"/>
        <v>83076923.076923087</v>
      </c>
      <c r="K17" s="8">
        <f t="shared" si="28"/>
        <v>27.685185185185183</v>
      </c>
      <c r="L17" s="5">
        <f t="shared" si="9"/>
        <v>222</v>
      </c>
      <c r="M17" s="5">
        <f t="shared" si="10"/>
        <v>2305384615.3846159</v>
      </c>
      <c r="N17" s="5">
        <f t="shared" si="11"/>
        <v>230.43600000000001</v>
      </c>
      <c r="O17" s="5">
        <v>2621</v>
      </c>
      <c r="P17" s="5">
        <f t="shared" si="12"/>
        <v>581862</v>
      </c>
      <c r="Q17" s="5">
        <f t="shared" si="23"/>
        <v>5.8186200000000001</v>
      </c>
      <c r="R17" s="8">
        <f t="shared" si="13"/>
        <v>1255.9033775588962</v>
      </c>
      <c r="S17" s="5">
        <f t="shared" si="14"/>
        <v>527.25</v>
      </c>
      <c r="T17" s="5">
        <f t="shared" si="24"/>
        <v>2.6747300663383444</v>
      </c>
      <c r="U17" s="5">
        <f t="shared" si="25"/>
        <v>40.120950995075169</v>
      </c>
      <c r="V17" s="5">
        <f t="shared" si="26"/>
        <v>3.4783128102398475</v>
      </c>
      <c r="W17" s="5">
        <f t="shared" si="15"/>
        <v>378.11039999999997</v>
      </c>
      <c r="X17" s="5">
        <f t="shared" si="16"/>
        <v>34.029935999999999</v>
      </c>
      <c r="Y17" s="5">
        <f t="shared" si="17"/>
        <v>56.716559999999994</v>
      </c>
      <c r="Z17" s="5">
        <f t="shared" si="18"/>
        <v>52.724999999999994</v>
      </c>
      <c r="AA17" s="5">
        <f t="shared" si="19"/>
        <v>98.664570995075152</v>
      </c>
      <c r="AB17" s="5">
        <f t="shared" si="29"/>
        <v>14.024557250887064</v>
      </c>
      <c r="AC17" s="5">
        <f t="shared" si="30"/>
        <v>28.049114501774127</v>
      </c>
      <c r="AD17" s="5">
        <f t="shared" si="31"/>
        <v>42.073671752661191</v>
      </c>
      <c r="AE17" s="5">
        <f t="shared" si="5"/>
        <v>146.71906424596222</v>
      </c>
      <c r="AF17" s="5">
        <f t="shared" si="32"/>
        <v>169.40568824596221</v>
      </c>
      <c r="AG17" s="5">
        <f t="shared" si="7"/>
        <v>160.7436214968493</v>
      </c>
      <c r="AH17" s="5">
        <f t="shared" si="8"/>
        <v>174.76817874773636</v>
      </c>
    </row>
    <row r="18" spans="1:36">
      <c r="A18" s="5">
        <v>9000000</v>
      </c>
      <c r="B18" s="8">
        <f t="shared" si="27"/>
        <v>9</v>
      </c>
      <c r="C18" s="5">
        <v>1300000000</v>
      </c>
      <c r="D18" s="5">
        <v>1036</v>
      </c>
      <c r="E18" s="5">
        <v>18400000000</v>
      </c>
      <c r="F18">
        <v>8</v>
      </c>
      <c r="G18" s="5">
        <f>300000000/C18/2*H18*F18*1.4</f>
        <v>11.63076923076923</v>
      </c>
      <c r="H18">
        <v>9</v>
      </c>
      <c r="I18" s="5">
        <f>300000000/C18/2*H18*A18</f>
        <v>9346153.846153846</v>
      </c>
      <c r="J18" s="5">
        <f>I18*F18</f>
        <v>74769230.769230768</v>
      </c>
      <c r="K18" s="8">
        <f t="shared" si="28"/>
        <v>30.761316872427983</v>
      </c>
      <c r="L18" s="5">
        <f t="shared" si="9"/>
        <v>247</v>
      </c>
      <c r="M18" s="5">
        <f t="shared" si="10"/>
        <v>2308500000</v>
      </c>
      <c r="N18" s="5">
        <f t="shared" si="11"/>
        <v>256.38600000000002</v>
      </c>
      <c r="O18" s="5">
        <v>2622</v>
      </c>
      <c r="P18" s="5">
        <f t="shared" si="12"/>
        <v>647634</v>
      </c>
      <c r="Q18" s="5">
        <f t="shared" si="23"/>
        <v>6.4763400000000004</v>
      </c>
      <c r="R18" s="8">
        <f t="shared" si="13"/>
        <v>1131.8404898567942</v>
      </c>
      <c r="S18" s="5">
        <f t="shared" si="14"/>
        <v>586.625</v>
      </c>
      <c r="T18" s="5">
        <f>(R18+S18)*1.5/1000</f>
        <v>2.5776982347851911</v>
      </c>
      <c r="U18" s="5">
        <f t="shared" si="25"/>
        <v>38.665473521777869</v>
      </c>
      <c r="V18" s="5">
        <f>(2*P18+1300*T18*1000000)/1000000000</f>
        <v>3.3523029732207483</v>
      </c>
      <c r="W18" s="5">
        <f t="shared" si="15"/>
        <v>420.69040000000001</v>
      </c>
      <c r="X18" s="5">
        <f t="shared" si="16"/>
        <v>37.862136</v>
      </c>
      <c r="Y18" s="5">
        <f t="shared" si="17"/>
        <v>63.103560000000002</v>
      </c>
      <c r="Z18" s="5">
        <f t="shared" si="18"/>
        <v>58.662499999999994</v>
      </c>
      <c r="AA18" s="5">
        <f t="shared" si="19"/>
        <v>103.80431352177786</v>
      </c>
      <c r="AB18" s="5">
        <f>V18*1000*0.07*24*240/1000000*10</f>
        <v>13.516485588026059</v>
      </c>
      <c r="AC18" s="5">
        <f>V18*1000*0.07*24*240/1000000*20</f>
        <v>27.032971176052119</v>
      </c>
      <c r="AD18" s="5">
        <f>V18*1000*0.07*24*240/1000000*30</f>
        <v>40.54945676407818</v>
      </c>
      <c r="AE18" s="5">
        <f t="shared" si="5"/>
        <v>155.18293510980391</v>
      </c>
      <c r="AF18" s="5">
        <f>Q18+U18+Z18+AB18+Y18</f>
        <v>180.4243591098039</v>
      </c>
      <c r="AG18" s="5">
        <f t="shared" si="7"/>
        <v>168.69942069782996</v>
      </c>
      <c r="AH18" s="5">
        <f t="shared" si="8"/>
        <v>182.21590628585602</v>
      </c>
    </row>
    <row r="19" spans="1:36">
      <c r="A19" s="5">
        <v>8000000</v>
      </c>
      <c r="B19" s="8">
        <f t="shared" si="27"/>
        <v>8</v>
      </c>
      <c r="C19" s="5">
        <v>1300000000</v>
      </c>
      <c r="D19" s="5">
        <v>1036</v>
      </c>
      <c r="E19" s="5">
        <v>18400000000</v>
      </c>
      <c r="F19">
        <v>8</v>
      </c>
      <c r="G19" s="5">
        <f>300000000/C19/2*H19*F19*1.4</f>
        <v>11.63076923076923</v>
      </c>
      <c r="H19">
        <v>9</v>
      </c>
      <c r="I19" s="5">
        <f>300000000/C19/2*H19*A19</f>
        <v>8307692.307692308</v>
      </c>
      <c r="J19" s="5">
        <f>I19*F19</f>
        <v>66461538.461538464</v>
      </c>
      <c r="K19" s="8">
        <f t="shared" si="28"/>
        <v>34.606481481481481</v>
      </c>
      <c r="L19" s="5">
        <f t="shared" si="9"/>
        <v>277</v>
      </c>
      <c r="M19" s="5">
        <f t="shared" si="10"/>
        <v>2301230769.2307692</v>
      </c>
      <c r="N19" s="5">
        <f t="shared" si="11"/>
        <v>287.52600000000001</v>
      </c>
      <c r="O19" s="5">
        <v>2623</v>
      </c>
      <c r="P19" s="5">
        <f t="shared" si="12"/>
        <v>726571</v>
      </c>
      <c r="Q19" s="5">
        <f t="shared" si="23"/>
        <v>7.2657100000000003</v>
      </c>
      <c r="R19" s="8">
        <f t="shared" si="13"/>
        <v>1002.9123908722571</v>
      </c>
      <c r="S19" s="5">
        <f t="shared" si="14"/>
        <v>657.875</v>
      </c>
      <c r="T19" s="5">
        <f>(R19+S19)*1.5/1000</f>
        <v>2.4911810863083854</v>
      </c>
      <c r="U19" s="5">
        <f t="shared" si="25"/>
        <v>37.367716294625779</v>
      </c>
      <c r="V19" s="5">
        <f>(2*P19+1300*T19*1000000)/1000000000</f>
        <v>3.239988554200901</v>
      </c>
      <c r="W19" s="5">
        <f t="shared" si="15"/>
        <v>471.78640000000001</v>
      </c>
      <c r="X19" s="5">
        <f t="shared" si="16"/>
        <v>42.460776000000003</v>
      </c>
      <c r="Y19" s="5">
        <f t="shared" si="17"/>
        <v>70.767960000000002</v>
      </c>
      <c r="Z19" s="5">
        <f t="shared" si="18"/>
        <v>65.787499999999994</v>
      </c>
      <c r="AA19" s="5">
        <f t="shared" si="19"/>
        <v>110.42092629462577</v>
      </c>
      <c r="AB19" s="5">
        <f>V19*1000*0.07*24*240/1000000*10</f>
        <v>13.063633850538034</v>
      </c>
      <c r="AC19" s="5">
        <f>V19*1000*0.07*24*240/1000000*20</f>
        <v>26.127267701076068</v>
      </c>
      <c r="AD19" s="5">
        <f>V19*1000*0.07*24*240/1000000*30</f>
        <v>39.190901551614104</v>
      </c>
      <c r="AE19" s="5">
        <f t="shared" si="5"/>
        <v>165.94533614516382</v>
      </c>
      <c r="AF19" s="5">
        <f>Q19+U19+Z19+AB19+Y19</f>
        <v>194.25252014516383</v>
      </c>
      <c r="AG19" s="5">
        <f t="shared" si="7"/>
        <v>179.00896999570185</v>
      </c>
      <c r="AH19" s="5">
        <f t="shared" si="8"/>
        <v>192.07260384623987</v>
      </c>
    </row>
    <row r="20" spans="1:36">
      <c r="A20" s="5">
        <v>7000000</v>
      </c>
      <c r="B20" s="8">
        <f t="shared" si="27"/>
        <v>7</v>
      </c>
      <c r="C20" s="5">
        <v>1300000000</v>
      </c>
      <c r="D20" s="5">
        <v>1036</v>
      </c>
      <c r="E20" s="5">
        <v>18400000000</v>
      </c>
      <c r="F20">
        <v>8</v>
      </c>
      <c r="G20" s="5">
        <f>300000000/C20/2*H20*F20*1.4</f>
        <v>11.63076923076923</v>
      </c>
      <c r="H20">
        <v>9</v>
      </c>
      <c r="I20" s="5">
        <f>300000000/C20/2*H20*A20</f>
        <v>7269230.7692307699</v>
      </c>
      <c r="J20" s="5">
        <f>I20*F20</f>
        <v>58153846.15384616</v>
      </c>
      <c r="K20" s="8">
        <f t="shared" si="28"/>
        <v>39.550264550264544</v>
      </c>
      <c r="L20" s="5">
        <f t="shared" si="9"/>
        <v>317</v>
      </c>
      <c r="M20" s="5">
        <f t="shared" si="10"/>
        <v>2304346153.8461542</v>
      </c>
      <c r="N20" s="5">
        <f t="shared" si="11"/>
        <v>329.04599999999999</v>
      </c>
      <c r="O20" s="5">
        <v>2624</v>
      </c>
      <c r="P20" s="5">
        <f t="shared" si="12"/>
        <v>831808</v>
      </c>
      <c r="Q20" s="5">
        <f t="shared" si="23"/>
        <v>8.3180800000000001</v>
      </c>
      <c r="R20" s="8">
        <f t="shared" si="13"/>
        <v>878.7363587217269</v>
      </c>
      <c r="S20" s="5">
        <f t="shared" si="14"/>
        <v>752.875</v>
      </c>
      <c r="T20" s="5">
        <f>(R20+S20)*1.5/1000</f>
        <v>2.4474170380825901</v>
      </c>
      <c r="U20" s="5">
        <f t="shared" si="25"/>
        <v>36.711255571238851</v>
      </c>
      <c r="V20" s="5">
        <f>(2*P20+1300*T20*1000000)/1000000000</f>
        <v>3.1833057655073671</v>
      </c>
      <c r="W20" s="5">
        <f t="shared" si="15"/>
        <v>539.91439999999989</v>
      </c>
      <c r="X20" s="5">
        <f t="shared" si="16"/>
        <v>48.59229599999999</v>
      </c>
      <c r="Y20" s="5">
        <f t="shared" si="17"/>
        <v>80.987159999999989</v>
      </c>
      <c r="Z20" s="5">
        <f t="shared" si="18"/>
        <v>75.287499999999994</v>
      </c>
      <c r="AA20" s="5">
        <f t="shared" si="19"/>
        <v>120.31683557123884</v>
      </c>
      <c r="AB20" s="5">
        <f>V20*1000*0.07*24*240/1000000*10</f>
        <v>12.835088846525704</v>
      </c>
      <c r="AC20" s="5">
        <f>V20*1000*0.07*24*240/1000000*20</f>
        <v>25.670177693051407</v>
      </c>
      <c r="AD20" s="5">
        <f>V20*1000*0.07*24*240/1000000*30</f>
        <v>38.505266539577114</v>
      </c>
      <c r="AE20" s="5">
        <f t="shared" si="5"/>
        <v>181.74422041776455</v>
      </c>
      <c r="AF20" s="5">
        <f>Q20+U20+Z20+AB20+Y20</f>
        <v>214.13908441776454</v>
      </c>
      <c r="AG20" s="5">
        <f t="shared" si="7"/>
        <v>194.57930926429026</v>
      </c>
      <c r="AH20" s="5">
        <f t="shared" si="8"/>
        <v>207.41439811081597</v>
      </c>
    </row>
    <row r="21" spans="1:36">
      <c r="A21" s="5">
        <v>6000000</v>
      </c>
      <c r="B21" s="8">
        <f t="shared" si="27"/>
        <v>6</v>
      </c>
      <c r="C21" s="5">
        <v>1300000000</v>
      </c>
      <c r="D21" s="5">
        <v>1036</v>
      </c>
      <c r="E21" s="5">
        <v>18400000000</v>
      </c>
      <c r="F21">
        <v>8</v>
      </c>
      <c r="G21" s="5">
        <f>300000000/C21/2*H21*F21*1.4</f>
        <v>11.63076923076923</v>
      </c>
      <c r="H21">
        <v>9</v>
      </c>
      <c r="I21" s="5">
        <f>300000000/C21/2*H21*A21</f>
        <v>6230769.230769231</v>
      </c>
      <c r="J21" s="5">
        <f>I21*F21</f>
        <v>49846153.846153848</v>
      </c>
      <c r="K21" s="8">
        <f t="shared" si="28"/>
        <v>46.141975308641975</v>
      </c>
      <c r="L21" s="5">
        <f t="shared" si="9"/>
        <v>370</v>
      </c>
      <c r="M21" s="5">
        <f t="shared" si="10"/>
        <v>2305384615.3846154</v>
      </c>
      <c r="N21" s="5">
        <f t="shared" si="11"/>
        <v>384.06</v>
      </c>
      <c r="O21" s="5">
        <v>2625</v>
      </c>
      <c r="P21" s="5">
        <f t="shared" si="12"/>
        <v>971250</v>
      </c>
      <c r="Q21" s="5">
        <f t="shared" si="23"/>
        <v>9.7125000000000004</v>
      </c>
      <c r="R21" s="8">
        <f t="shared" si="13"/>
        <v>753.54202653533764</v>
      </c>
      <c r="S21" s="5">
        <f t="shared" si="14"/>
        <v>878.75</v>
      </c>
      <c r="T21" s="5">
        <f>(R21+S21)*1.5/1000</f>
        <v>2.4484380398030066</v>
      </c>
      <c r="U21" s="5">
        <f t="shared" si="25"/>
        <v>36.726570597045097</v>
      </c>
      <c r="V21" s="5">
        <f>(2*P21+1300*T21*1000000)/1000000000</f>
        <v>3.1849119517439086</v>
      </c>
      <c r="W21" s="5">
        <f t="shared" si="15"/>
        <v>630.18399999999997</v>
      </c>
      <c r="X21" s="5">
        <f t="shared" si="16"/>
        <v>56.716560000000001</v>
      </c>
      <c r="Y21" s="5">
        <f t="shared" si="17"/>
        <v>94.527600000000007</v>
      </c>
      <c r="Z21" s="5">
        <f t="shared" si="18"/>
        <v>87.875</v>
      </c>
      <c r="AA21" s="5">
        <f t="shared" si="19"/>
        <v>134.31407059704509</v>
      </c>
      <c r="AB21" s="5">
        <f>V21*1000*0.07*24*240/1000000*10</f>
        <v>12.84156498943144</v>
      </c>
      <c r="AC21" s="5">
        <f>V21*1000*0.07*24*240/1000000*20</f>
        <v>25.68312997886288</v>
      </c>
      <c r="AD21" s="5">
        <f>V21*1000*0.07*24*240/1000000*30</f>
        <v>38.52469496829432</v>
      </c>
      <c r="AE21" s="5">
        <f t="shared" si="5"/>
        <v>203.87219558647655</v>
      </c>
      <c r="AF21" s="5">
        <f>Q21+U21+Z21+AB21+Y21</f>
        <v>241.68323558647654</v>
      </c>
      <c r="AG21" s="5">
        <f t="shared" si="7"/>
        <v>216.713760575908</v>
      </c>
      <c r="AH21" s="5">
        <f t="shared" si="8"/>
        <v>229.55532556533939</v>
      </c>
    </row>
    <row r="22" spans="1:36">
      <c r="A22" s="5">
        <v>5000000</v>
      </c>
      <c r="B22" s="8">
        <f t="shared" si="27"/>
        <v>5</v>
      </c>
      <c r="C22" s="5">
        <v>1300000000</v>
      </c>
      <c r="D22" s="5">
        <v>1036</v>
      </c>
      <c r="E22" s="5">
        <v>18400000000</v>
      </c>
      <c r="F22">
        <v>8</v>
      </c>
      <c r="G22" s="5">
        <f>300000000/C22/2*H22*F22*1.4</f>
        <v>11.63076923076923</v>
      </c>
      <c r="H22">
        <v>9</v>
      </c>
      <c r="I22" s="5">
        <f>300000000/C22/2*H22*A22</f>
        <v>5192307.692307693</v>
      </c>
      <c r="J22" s="5">
        <f>I22*F22</f>
        <v>41538461.538461544</v>
      </c>
      <c r="K22" s="8">
        <f t="shared" si="28"/>
        <v>55.370370370370367</v>
      </c>
      <c r="L22" s="5">
        <f t="shared" si="9"/>
        <v>443</v>
      </c>
      <c r="M22" s="5">
        <f t="shared" si="10"/>
        <v>2300192307.6923079</v>
      </c>
      <c r="N22" s="5">
        <f t="shared" si="11"/>
        <v>459.834</v>
      </c>
      <c r="O22" s="5">
        <v>2626</v>
      </c>
      <c r="P22" s="5">
        <f t="shared" si="12"/>
        <v>1163318</v>
      </c>
      <c r="Q22" s="5">
        <f t="shared" si="23"/>
        <v>11.633179999999999</v>
      </c>
      <c r="R22" s="8">
        <f t="shared" si="13"/>
        <v>626.53738317408897</v>
      </c>
      <c r="S22" s="5">
        <f t="shared" si="14"/>
        <v>1052.125</v>
      </c>
      <c r="T22" s="5">
        <f>(R22+S22)*1.5/1000</f>
        <v>2.5179935747611335</v>
      </c>
      <c r="U22" s="5">
        <f t="shared" si="25"/>
        <v>37.769903621417001</v>
      </c>
      <c r="V22" s="5">
        <f>(2*P22+1300*T22*1000000)/1000000000</f>
        <v>3.2757182831894736</v>
      </c>
      <c r="W22" s="5">
        <f t="shared" si="15"/>
        <v>754.51760000000002</v>
      </c>
      <c r="X22" s="5">
        <f t="shared" si="16"/>
        <v>67.906583999999995</v>
      </c>
      <c r="Y22" s="5">
        <f t="shared" si="17"/>
        <v>113.17764</v>
      </c>
      <c r="Z22" s="5">
        <f t="shared" si="18"/>
        <v>105.21249999999999</v>
      </c>
      <c r="AA22" s="5">
        <f t="shared" si="19"/>
        <v>154.61558362141702</v>
      </c>
      <c r="AB22" s="5">
        <f>V22*1000*0.07*24*240/1000000*10</f>
        <v>13.207696117819959</v>
      </c>
      <c r="AC22" s="5">
        <f>V22*1000*0.07*24*240/1000000*20</f>
        <v>26.415392235639917</v>
      </c>
      <c r="AD22" s="5">
        <f>V22*1000*0.07*24*240/1000000*30</f>
        <v>39.623088353459877</v>
      </c>
      <c r="AE22" s="5">
        <f t="shared" si="5"/>
        <v>235.72986373923692</v>
      </c>
      <c r="AF22" s="5">
        <f>Q22+U22+Z22+AB22+Y22</f>
        <v>281.00091973923691</v>
      </c>
      <c r="AG22" s="5">
        <f t="shared" si="7"/>
        <v>248.9375598570569</v>
      </c>
      <c r="AH22" s="5">
        <f t="shared" si="8"/>
        <v>262.14525597487687</v>
      </c>
    </row>
    <row r="24" spans="1:36">
      <c r="A24" t="s">
        <v>81</v>
      </c>
      <c r="AH24" s="77"/>
    </row>
    <row r="25" spans="1:36">
      <c r="A25" t="s">
        <v>0</v>
      </c>
      <c r="B25" s="8" t="s">
        <v>19</v>
      </c>
      <c r="C25" t="s">
        <v>1</v>
      </c>
      <c r="D25" t="s">
        <v>7</v>
      </c>
      <c r="E25" t="s">
        <v>33</v>
      </c>
      <c r="F25" t="s">
        <v>2</v>
      </c>
      <c r="G25" t="s">
        <v>4</v>
      </c>
      <c r="H25" t="s">
        <v>34</v>
      </c>
      <c r="I25" t="s">
        <v>35</v>
      </c>
      <c r="J25" t="s">
        <v>36</v>
      </c>
      <c r="K25" t="s">
        <v>37</v>
      </c>
      <c r="M25" t="s">
        <v>80</v>
      </c>
      <c r="N25" t="s">
        <v>82</v>
      </c>
      <c r="O25" t="s">
        <v>77</v>
      </c>
      <c r="P25" t="s">
        <v>38</v>
      </c>
      <c r="Q25" t="s">
        <v>46</v>
      </c>
      <c r="R25" t="s">
        <v>39</v>
      </c>
      <c r="S25" t="s">
        <v>40</v>
      </c>
      <c r="T25" t="s">
        <v>8</v>
      </c>
      <c r="U25" t="s">
        <v>27</v>
      </c>
      <c r="V25" t="s">
        <v>41</v>
      </c>
      <c r="W25" t="s">
        <v>42</v>
      </c>
      <c r="X25" t="s">
        <v>43</v>
      </c>
      <c r="Y25" t="s">
        <v>44</v>
      </c>
      <c r="Z25" t="s">
        <v>78</v>
      </c>
      <c r="AA25" t="s">
        <v>78</v>
      </c>
      <c r="AB25" t="s">
        <v>45</v>
      </c>
      <c r="AC25" t="s">
        <v>79</v>
      </c>
      <c r="AD25" t="s">
        <v>47</v>
      </c>
      <c r="AE25" t="s">
        <v>51</v>
      </c>
      <c r="AF25" t="s">
        <v>52</v>
      </c>
      <c r="AG25" t="s">
        <v>48</v>
      </c>
      <c r="AH25" s="77" t="s">
        <v>48</v>
      </c>
      <c r="AI25" t="s">
        <v>49</v>
      </c>
      <c r="AJ25" t="s">
        <v>50</v>
      </c>
    </row>
    <row r="26" spans="1:36">
      <c r="A26" s="5">
        <v>20000000</v>
      </c>
      <c r="B26" s="8">
        <f t="shared" ref="B26:B41" si="33">A26/1000000</f>
        <v>20</v>
      </c>
      <c r="C26" s="5">
        <v>500000000</v>
      </c>
      <c r="D26" s="5">
        <v>445</v>
      </c>
      <c r="E26" s="5">
        <v>10000000000</v>
      </c>
      <c r="F26">
        <v>5</v>
      </c>
      <c r="G26" s="5">
        <f>300000000/C26/2*I26</f>
        <v>1.5</v>
      </c>
      <c r="H26" s="5">
        <f>G26*F26*1.4</f>
        <v>10.5</v>
      </c>
      <c r="I26">
        <v>5</v>
      </c>
      <c r="J26" s="5">
        <f t="shared" ref="J26:J36" si="34">300000000/C26/2*I26*A26</f>
        <v>30000000</v>
      </c>
      <c r="K26" s="5">
        <f t="shared" ref="K26:K36" si="35">J26*F26</f>
        <v>150000000</v>
      </c>
      <c r="L26" s="8">
        <f t="shared" ref="L26:L41" si="36">2300000000/K26</f>
        <v>15.333333333333334</v>
      </c>
      <c r="M26" s="5">
        <f t="shared" ref="M26:M36" si="37">INT(2300000000/J26)+1</f>
        <v>77</v>
      </c>
      <c r="N26" s="8">
        <f>M26/F26</f>
        <v>15.4</v>
      </c>
      <c r="O26" s="5">
        <f t="shared" ref="O26:O36" si="38">J26*M26</f>
        <v>2310000000</v>
      </c>
      <c r="P26" s="5">
        <f>M26*G26</f>
        <v>115.5</v>
      </c>
      <c r="Q26" s="5">
        <f>55072</f>
        <v>55072</v>
      </c>
      <c r="R26" s="5">
        <f t="shared" ref="R26:R36" si="39">Q26*M26</f>
        <v>4240544</v>
      </c>
      <c r="S26" s="5">
        <f t="shared" ref="S26:S41" si="40">R26*10/1000000</f>
        <v>42.405439999999999</v>
      </c>
      <c r="T26" s="8">
        <f>J26^2/(D26*E26)*M26</f>
        <v>15573.033707865168</v>
      </c>
      <c r="U26" s="5">
        <f>((13/F26)+(6/F26))*M26</f>
        <v>292.59999999999997</v>
      </c>
      <c r="V26" s="5">
        <f t="shared" ref="V26:V36" si="41">(T26+U26)*1.5/1000</f>
        <v>23.79845056179775</v>
      </c>
      <c r="W26" s="5">
        <f>V26*15/4</f>
        <v>89.244189606741571</v>
      </c>
      <c r="X26" s="5">
        <f>(2*R26+1300/4*V26*1000000)/1000000000</f>
        <v>7.7429775205842697</v>
      </c>
      <c r="Y26" s="5">
        <f>((M26*G26)*1.4)+(M26/F26*2)</f>
        <v>192.5</v>
      </c>
      <c r="Z26" s="5">
        <v>13.475</v>
      </c>
      <c r="AA26" s="5">
        <v>13.475</v>
      </c>
      <c r="AB26" s="5">
        <f>1.8*M26/F26</f>
        <v>27.72</v>
      </c>
      <c r="AC26" s="5">
        <f t="shared" ref="AC26:AC36" si="42">AB26+W26+S26</f>
        <v>159.36962960674157</v>
      </c>
      <c r="AD26" s="5">
        <f t="shared" ref="AD26:AD36" si="43">X26*1000*0.07*24*240/1000000*10</f>
        <v>31.219685362995779</v>
      </c>
      <c r="AE26" s="5">
        <f t="shared" ref="AE26:AE36" si="44">X26*1000*0.07*24*240/1000000*20</f>
        <v>62.439370725991559</v>
      </c>
      <c r="AF26" s="5">
        <f t="shared" ref="AF26:AF36" si="45">X26*1000*0.07*24*240/1000000*30</f>
        <v>93.659056088987342</v>
      </c>
      <c r="AG26" s="5">
        <f t="shared" ref="AG26:AG36" si="46">S26+W26+AB26+AD26+Z26</f>
        <v>204.06431496973735</v>
      </c>
      <c r="AH26" s="24">
        <f t="shared" ref="AH26:AH36" si="47">S26+W26+AB26+AD26+AA26</f>
        <v>204.06431496973735</v>
      </c>
      <c r="AI26" s="5">
        <f t="shared" ref="AI26:AI36" si="48">S26+W26+AB26+AE26+Z26</f>
        <v>235.28400033273311</v>
      </c>
      <c r="AJ26" s="5">
        <f t="shared" ref="AJ26:AJ36" si="49">S26+W26+AB26+AF26+Z26</f>
        <v>266.5036856957289</v>
      </c>
    </row>
    <row r="27" spans="1:36">
      <c r="A27" s="5">
        <v>19000000</v>
      </c>
      <c r="B27" s="8">
        <f t="shared" si="33"/>
        <v>19</v>
      </c>
      <c r="C27" s="5">
        <v>500000000</v>
      </c>
      <c r="D27" s="5">
        <v>445</v>
      </c>
      <c r="E27" s="5">
        <v>10000000000</v>
      </c>
      <c r="F27">
        <v>5</v>
      </c>
      <c r="G27" s="5">
        <f t="shared" ref="G27:G36" si="50">300000000/C27/2*I27</f>
        <v>1.5</v>
      </c>
      <c r="H27" s="5">
        <f t="shared" ref="H27:H36" si="51">G27*F27*1.4</f>
        <v>10.5</v>
      </c>
      <c r="I27">
        <v>5</v>
      </c>
      <c r="J27" s="5">
        <f t="shared" si="34"/>
        <v>28500000</v>
      </c>
      <c r="K27" s="5">
        <f t="shared" si="35"/>
        <v>142500000</v>
      </c>
      <c r="L27" s="8">
        <f t="shared" si="36"/>
        <v>16.140350877192983</v>
      </c>
      <c r="M27" s="5">
        <f t="shared" si="37"/>
        <v>81</v>
      </c>
      <c r="N27" s="8">
        <f t="shared" ref="N27:N36" si="52">M27/F27</f>
        <v>16.2</v>
      </c>
      <c r="O27" s="5">
        <f t="shared" si="38"/>
        <v>2308500000</v>
      </c>
      <c r="P27" s="5">
        <f t="shared" ref="P27:P36" si="53">M27*G27</f>
        <v>121.5</v>
      </c>
      <c r="Q27" s="5">
        <f>49959</f>
        <v>49959</v>
      </c>
      <c r="R27" s="5">
        <f t="shared" si="39"/>
        <v>4046679</v>
      </c>
      <c r="S27" s="5">
        <f t="shared" si="40"/>
        <v>40.466790000000003</v>
      </c>
      <c r="T27" s="8">
        <f t="shared" ref="T27:T36" si="54">J27^2/(D27*E27)*M27</f>
        <v>14784.775280898877</v>
      </c>
      <c r="U27" s="5">
        <f t="shared" ref="U27:U36" si="55">((13/F27)+(6/F27))*M27</f>
        <v>307.8</v>
      </c>
      <c r="V27" s="5">
        <f t="shared" si="41"/>
        <v>22.638862921348313</v>
      </c>
      <c r="W27" s="5">
        <f t="shared" ref="W27:W41" si="56">V27*15/4</f>
        <v>84.895735955056168</v>
      </c>
      <c r="X27" s="5">
        <f t="shared" ref="X27:X41" si="57">(2*R27+1300/4*V27*1000000)/1000000000</f>
        <v>7.3657238074382017</v>
      </c>
      <c r="Y27" s="5">
        <f t="shared" ref="Y27:Y41" si="58">((M27*G27)*1.4)+(M27/F27*2)</f>
        <v>202.5</v>
      </c>
      <c r="Z27" s="5">
        <v>14.175000000000001</v>
      </c>
      <c r="AA27" s="5">
        <v>14.175000000000001</v>
      </c>
      <c r="AB27" s="5">
        <f t="shared" ref="AB27:AB41" si="59">1.8*M27/F27</f>
        <v>29.160000000000004</v>
      </c>
      <c r="AC27" s="5">
        <f t="shared" si="42"/>
        <v>154.52252595505618</v>
      </c>
      <c r="AD27" s="5">
        <f t="shared" si="43"/>
        <v>29.698598391590831</v>
      </c>
      <c r="AE27" s="5">
        <f t="shared" si="44"/>
        <v>59.397196783181663</v>
      </c>
      <c r="AF27" s="5">
        <f t="shared" si="45"/>
        <v>89.095795174772491</v>
      </c>
      <c r="AG27" s="5">
        <f t="shared" si="46"/>
        <v>198.39612434664701</v>
      </c>
      <c r="AH27" s="24">
        <f t="shared" si="47"/>
        <v>198.39612434664701</v>
      </c>
      <c r="AI27" s="5">
        <f t="shared" si="48"/>
        <v>228.09472273823786</v>
      </c>
      <c r="AJ27" s="5">
        <f t="shared" si="49"/>
        <v>257.79332112982866</v>
      </c>
    </row>
    <row r="28" spans="1:36">
      <c r="A28" s="5">
        <v>18000000</v>
      </c>
      <c r="B28" s="8">
        <f t="shared" si="33"/>
        <v>18</v>
      </c>
      <c r="C28" s="5">
        <v>500000000</v>
      </c>
      <c r="D28" s="5">
        <v>445</v>
      </c>
      <c r="E28" s="5">
        <v>10000000000</v>
      </c>
      <c r="F28">
        <v>5</v>
      </c>
      <c r="G28" s="5">
        <f t="shared" si="50"/>
        <v>1.5</v>
      </c>
      <c r="H28" s="5">
        <f t="shared" si="51"/>
        <v>10.5</v>
      </c>
      <c r="I28">
        <v>5</v>
      </c>
      <c r="J28" s="5">
        <f t="shared" si="34"/>
        <v>27000000</v>
      </c>
      <c r="K28" s="5">
        <f t="shared" si="35"/>
        <v>135000000</v>
      </c>
      <c r="L28" s="8">
        <f t="shared" si="36"/>
        <v>17.037037037037038</v>
      </c>
      <c r="M28" s="5">
        <f t="shared" si="37"/>
        <v>86</v>
      </c>
      <c r="N28" s="8">
        <f t="shared" si="52"/>
        <v>17.2</v>
      </c>
      <c r="O28" s="5">
        <f t="shared" si="38"/>
        <v>2322000000</v>
      </c>
      <c r="P28" s="5">
        <f t="shared" si="53"/>
        <v>129</v>
      </c>
      <c r="Q28" s="5">
        <f>45095</f>
        <v>45095</v>
      </c>
      <c r="R28" s="5">
        <f t="shared" si="39"/>
        <v>3878170</v>
      </c>
      <c r="S28" s="5">
        <f t="shared" si="40"/>
        <v>38.781700000000001</v>
      </c>
      <c r="T28" s="8">
        <f t="shared" si="54"/>
        <v>14088.539325842698</v>
      </c>
      <c r="U28" s="5">
        <f t="shared" si="55"/>
        <v>326.8</v>
      </c>
      <c r="V28" s="5">
        <f t="shared" si="41"/>
        <v>21.623008988764045</v>
      </c>
      <c r="W28" s="5">
        <f t="shared" si="56"/>
        <v>81.086283707865164</v>
      </c>
      <c r="X28" s="5">
        <f t="shared" si="57"/>
        <v>7.0352342613483145</v>
      </c>
      <c r="Y28" s="5">
        <f t="shared" si="58"/>
        <v>215</v>
      </c>
      <c r="Z28" s="5">
        <v>15.05</v>
      </c>
      <c r="AA28" s="5">
        <v>15.05</v>
      </c>
      <c r="AB28" s="5">
        <f t="shared" si="59"/>
        <v>30.96</v>
      </c>
      <c r="AC28" s="5">
        <f t="shared" si="42"/>
        <v>150.82798370786517</v>
      </c>
      <c r="AD28" s="5">
        <f t="shared" si="43"/>
        <v>28.366064541756405</v>
      </c>
      <c r="AE28" s="5">
        <f t="shared" si="44"/>
        <v>56.73212908351281</v>
      </c>
      <c r="AF28" s="5">
        <f t="shared" si="45"/>
        <v>85.098193625269218</v>
      </c>
      <c r="AG28" s="5">
        <f t="shared" si="46"/>
        <v>194.24404824962159</v>
      </c>
      <c r="AH28" s="24">
        <f t="shared" si="47"/>
        <v>194.24404824962159</v>
      </c>
      <c r="AI28" s="5">
        <f t="shared" si="48"/>
        <v>222.61011279137799</v>
      </c>
      <c r="AJ28" s="5">
        <f t="shared" si="49"/>
        <v>250.97617733313439</v>
      </c>
    </row>
    <row r="29" spans="1:36">
      <c r="A29" s="5">
        <v>17000000</v>
      </c>
      <c r="B29" s="8">
        <f t="shared" si="33"/>
        <v>17</v>
      </c>
      <c r="C29" s="5">
        <v>500000000</v>
      </c>
      <c r="D29" s="5">
        <v>445</v>
      </c>
      <c r="E29" s="5">
        <v>10000000000</v>
      </c>
      <c r="F29">
        <v>5</v>
      </c>
      <c r="G29" s="5">
        <f t="shared" si="50"/>
        <v>1.5</v>
      </c>
      <c r="H29" s="5">
        <f t="shared" si="51"/>
        <v>10.5</v>
      </c>
      <c r="I29">
        <v>5</v>
      </c>
      <c r="J29" s="5">
        <f t="shared" si="34"/>
        <v>25500000</v>
      </c>
      <c r="K29" s="5">
        <f t="shared" si="35"/>
        <v>127500000</v>
      </c>
      <c r="L29" s="8">
        <f t="shared" si="36"/>
        <v>18.03921568627451</v>
      </c>
      <c r="M29" s="5">
        <f t="shared" si="37"/>
        <v>91</v>
      </c>
      <c r="N29" s="8">
        <f t="shared" si="52"/>
        <v>18.2</v>
      </c>
      <c r="O29" s="5">
        <f t="shared" si="38"/>
        <v>2320500000</v>
      </c>
      <c r="P29" s="5">
        <f t="shared" si="53"/>
        <v>136.5</v>
      </c>
      <c r="Q29" s="5">
        <f>40481</f>
        <v>40481</v>
      </c>
      <c r="R29" s="5">
        <f t="shared" si="39"/>
        <v>3683771</v>
      </c>
      <c r="S29" s="5">
        <f t="shared" si="40"/>
        <v>36.837710000000001</v>
      </c>
      <c r="T29" s="8">
        <f t="shared" si="54"/>
        <v>13297.247191011234</v>
      </c>
      <c r="U29" s="5">
        <f t="shared" si="55"/>
        <v>345.8</v>
      </c>
      <c r="V29" s="5">
        <f t="shared" si="41"/>
        <v>20.464570786516852</v>
      </c>
      <c r="W29" s="5">
        <f t="shared" si="56"/>
        <v>76.742140449438196</v>
      </c>
      <c r="X29" s="5">
        <f t="shared" si="57"/>
        <v>6.6583530476179771</v>
      </c>
      <c r="Y29" s="5">
        <f t="shared" si="58"/>
        <v>227.5</v>
      </c>
      <c r="Z29" s="5">
        <v>15.925000000000001</v>
      </c>
      <c r="AA29" s="5">
        <v>15.925000000000001</v>
      </c>
      <c r="AB29" s="5">
        <f t="shared" si="59"/>
        <v>32.760000000000005</v>
      </c>
      <c r="AC29" s="5">
        <f t="shared" si="42"/>
        <v>146.33985044943819</v>
      </c>
      <c r="AD29" s="5">
        <f t="shared" si="43"/>
        <v>26.846479487995687</v>
      </c>
      <c r="AE29" s="5">
        <f t="shared" si="44"/>
        <v>53.692958975991374</v>
      </c>
      <c r="AF29" s="5">
        <f t="shared" si="45"/>
        <v>80.539438463987068</v>
      </c>
      <c r="AG29" s="5">
        <f t="shared" si="46"/>
        <v>189.11132993743388</v>
      </c>
      <c r="AH29" s="24">
        <f t="shared" si="47"/>
        <v>189.11132993743388</v>
      </c>
      <c r="AI29" s="5">
        <f t="shared" si="48"/>
        <v>215.95780942542956</v>
      </c>
      <c r="AJ29" s="5">
        <f t="shared" si="49"/>
        <v>242.80428891342527</v>
      </c>
    </row>
    <row r="30" spans="1:36">
      <c r="A30" s="5">
        <v>16000000</v>
      </c>
      <c r="B30" s="8">
        <f t="shared" si="33"/>
        <v>16</v>
      </c>
      <c r="C30" s="5">
        <v>500000000</v>
      </c>
      <c r="D30" s="5">
        <v>445</v>
      </c>
      <c r="E30" s="5">
        <v>10000000000</v>
      </c>
      <c r="F30">
        <v>5</v>
      </c>
      <c r="G30" s="5">
        <f t="shared" si="50"/>
        <v>1.5</v>
      </c>
      <c r="H30" s="5">
        <f t="shared" si="51"/>
        <v>10.5</v>
      </c>
      <c r="I30">
        <v>5</v>
      </c>
      <c r="J30" s="5">
        <f t="shared" si="34"/>
        <v>24000000</v>
      </c>
      <c r="K30" s="5">
        <f t="shared" si="35"/>
        <v>120000000</v>
      </c>
      <c r="L30" s="8">
        <f t="shared" si="36"/>
        <v>19.166666666666668</v>
      </c>
      <c r="M30" s="5">
        <f t="shared" si="37"/>
        <v>96</v>
      </c>
      <c r="N30" s="8">
        <f t="shared" si="52"/>
        <v>19.2</v>
      </c>
      <c r="O30" s="5">
        <f t="shared" si="38"/>
        <v>2304000000</v>
      </c>
      <c r="P30" s="5">
        <f t="shared" si="53"/>
        <v>144</v>
      </c>
      <c r="Q30" s="5">
        <f>36116</f>
        <v>36116</v>
      </c>
      <c r="R30" s="5">
        <f t="shared" si="39"/>
        <v>3467136</v>
      </c>
      <c r="S30" s="5">
        <f t="shared" si="40"/>
        <v>34.67136</v>
      </c>
      <c r="T30" s="8">
        <f t="shared" si="54"/>
        <v>12426.067415730337</v>
      </c>
      <c r="U30" s="5">
        <f t="shared" si="55"/>
        <v>364.79999999999995</v>
      </c>
      <c r="V30" s="5">
        <f t="shared" si="41"/>
        <v>19.186301123595506</v>
      </c>
      <c r="W30" s="5">
        <f t="shared" si="56"/>
        <v>71.948629213483144</v>
      </c>
      <c r="X30" s="5">
        <f t="shared" si="57"/>
        <v>6.2424821371685386</v>
      </c>
      <c r="Y30" s="5">
        <f t="shared" si="58"/>
        <v>240</v>
      </c>
      <c r="Z30" s="5">
        <v>16.8</v>
      </c>
      <c r="AA30" s="5">
        <v>16.8</v>
      </c>
      <c r="AB30" s="5">
        <f t="shared" si="59"/>
        <v>34.56</v>
      </c>
      <c r="AC30" s="5">
        <f t="shared" si="42"/>
        <v>141.17998921348314</v>
      </c>
      <c r="AD30" s="5">
        <f t="shared" si="43"/>
        <v>25.16968797706355</v>
      </c>
      <c r="AE30" s="5">
        <f t="shared" si="44"/>
        <v>50.3393759541271</v>
      </c>
      <c r="AF30" s="5">
        <f t="shared" si="45"/>
        <v>75.509063931190653</v>
      </c>
      <c r="AG30" s="5">
        <f t="shared" si="46"/>
        <v>183.1496771905467</v>
      </c>
      <c r="AH30" s="24">
        <f t="shared" si="47"/>
        <v>183.1496771905467</v>
      </c>
      <c r="AI30" s="5">
        <f t="shared" si="48"/>
        <v>208.31936516761024</v>
      </c>
      <c r="AJ30" s="5">
        <f t="shared" si="49"/>
        <v>233.48905314467379</v>
      </c>
    </row>
    <row r="31" spans="1:36">
      <c r="A31" s="5">
        <v>15000000</v>
      </c>
      <c r="B31" s="8">
        <f t="shared" si="33"/>
        <v>15</v>
      </c>
      <c r="C31" s="5">
        <v>500000000</v>
      </c>
      <c r="D31" s="5">
        <v>445</v>
      </c>
      <c r="E31" s="5">
        <v>10000000000</v>
      </c>
      <c r="F31">
        <v>5</v>
      </c>
      <c r="G31" s="5">
        <f t="shared" si="50"/>
        <v>1.5</v>
      </c>
      <c r="H31" s="5">
        <f t="shared" si="51"/>
        <v>10.5</v>
      </c>
      <c r="I31">
        <v>5</v>
      </c>
      <c r="J31" s="5">
        <f t="shared" si="34"/>
        <v>22500000</v>
      </c>
      <c r="K31" s="5">
        <f t="shared" si="35"/>
        <v>112500000</v>
      </c>
      <c r="L31" s="8">
        <f t="shared" si="36"/>
        <v>20.444444444444443</v>
      </c>
      <c r="M31" s="5">
        <f t="shared" si="37"/>
        <v>103</v>
      </c>
      <c r="N31" s="8">
        <f t="shared" si="52"/>
        <v>20.6</v>
      </c>
      <c r="O31" s="5">
        <f t="shared" si="38"/>
        <v>2317500000</v>
      </c>
      <c r="P31" s="5">
        <f t="shared" si="53"/>
        <v>154.5</v>
      </c>
      <c r="Q31" s="5">
        <f>32001</f>
        <v>32001</v>
      </c>
      <c r="R31" s="5">
        <f t="shared" si="39"/>
        <v>3296103</v>
      </c>
      <c r="S31" s="5">
        <f t="shared" si="40"/>
        <v>32.961030000000001</v>
      </c>
      <c r="T31" s="8">
        <f t="shared" si="54"/>
        <v>11717.696629213484</v>
      </c>
      <c r="U31" s="5">
        <f t="shared" si="55"/>
        <v>391.4</v>
      </c>
      <c r="V31" s="5">
        <f t="shared" si="41"/>
        <v>18.163644943820227</v>
      </c>
      <c r="W31" s="5">
        <f t="shared" si="56"/>
        <v>68.113668539325857</v>
      </c>
      <c r="X31" s="5">
        <f t="shared" si="57"/>
        <v>5.9097768127415735</v>
      </c>
      <c r="Y31" s="5">
        <f t="shared" si="58"/>
        <v>257.5</v>
      </c>
      <c r="Z31" s="5">
        <v>18.024999999999999</v>
      </c>
      <c r="AA31" s="5">
        <v>18.024999999999999</v>
      </c>
      <c r="AB31" s="5">
        <f t="shared" si="59"/>
        <v>37.08</v>
      </c>
      <c r="AC31" s="5">
        <f t="shared" si="42"/>
        <v>138.15469853932586</v>
      </c>
      <c r="AD31" s="5">
        <f t="shared" si="43"/>
        <v>23.82822010897403</v>
      </c>
      <c r="AE31" s="5">
        <f t="shared" si="44"/>
        <v>47.65644021794806</v>
      </c>
      <c r="AF31" s="5">
        <f t="shared" si="45"/>
        <v>71.484660326922096</v>
      </c>
      <c r="AG31" s="5">
        <f t="shared" si="46"/>
        <v>180.00791864829989</v>
      </c>
      <c r="AH31" s="24">
        <f t="shared" si="47"/>
        <v>180.00791864829989</v>
      </c>
      <c r="AI31" s="5">
        <f t="shared" si="48"/>
        <v>203.83613875727391</v>
      </c>
      <c r="AJ31" s="5">
        <f t="shared" si="49"/>
        <v>227.66435886624797</v>
      </c>
    </row>
    <row r="32" spans="1:36">
      <c r="A32" s="5">
        <v>14000000</v>
      </c>
      <c r="B32" s="8">
        <f t="shared" si="33"/>
        <v>14</v>
      </c>
      <c r="C32" s="5">
        <v>500000000</v>
      </c>
      <c r="D32" s="5">
        <v>445</v>
      </c>
      <c r="E32" s="5">
        <v>10000000000</v>
      </c>
      <c r="F32">
        <v>5</v>
      </c>
      <c r="G32" s="5">
        <f t="shared" si="50"/>
        <v>1.5</v>
      </c>
      <c r="H32" s="5">
        <f t="shared" si="51"/>
        <v>10.5</v>
      </c>
      <c r="I32">
        <v>5</v>
      </c>
      <c r="J32" s="5">
        <f t="shared" si="34"/>
        <v>21000000</v>
      </c>
      <c r="K32" s="5">
        <f t="shared" si="35"/>
        <v>105000000</v>
      </c>
      <c r="L32" s="8">
        <f t="shared" si="36"/>
        <v>21.904761904761905</v>
      </c>
      <c r="M32" s="5">
        <f t="shared" si="37"/>
        <v>110</v>
      </c>
      <c r="N32" s="8">
        <f t="shared" si="52"/>
        <v>22</v>
      </c>
      <c r="O32" s="5">
        <f t="shared" si="38"/>
        <v>2310000000</v>
      </c>
      <c r="P32" s="5">
        <f t="shared" si="53"/>
        <v>165</v>
      </c>
      <c r="Q32" s="5">
        <f>28134</f>
        <v>28134</v>
      </c>
      <c r="R32" s="5">
        <f t="shared" si="39"/>
        <v>3094740</v>
      </c>
      <c r="S32" s="5">
        <f t="shared" si="40"/>
        <v>30.947399999999998</v>
      </c>
      <c r="T32" s="8">
        <f t="shared" si="54"/>
        <v>10901.123595505618</v>
      </c>
      <c r="U32" s="5">
        <f t="shared" si="55"/>
        <v>418</v>
      </c>
      <c r="V32" s="5">
        <f t="shared" si="41"/>
        <v>16.978685393258427</v>
      </c>
      <c r="W32" s="5">
        <f t="shared" si="56"/>
        <v>63.670070224719105</v>
      </c>
      <c r="X32" s="5">
        <f t="shared" si="57"/>
        <v>5.5242622328089892</v>
      </c>
      <c r="Y32" s="5">
        <f t="shared" si="58"/>
        <v>275</v>
      </c>
      <c r="Z32" s="5">
        <v>19.25</v>
      </c>
      <c r="AA32" s="5">
        <v>19.25</v>
      </c>
      <c r="AB32" s="5">
        <f t="shared" si="59"/>
        <v>39.6</v>
      </c>
      <c r="AC32" s="5">
        <f t="shared" si="42"/>
        <v>134.21747022471911</v>
      </c>
      <c r="AD32" s="5">
        <f t="shared" si="43"/>
        <v>22.273825322685848</v>
      </c>
      <c r="AE32" s="5">
        <f t="shared" si="44"/>
        <v>44.547650645371696</v>
      </c>
      <c r="AF32" s="5">
        <f t="shared" si="45"/>
        <v>66.821475968057541</v>
      </c>
      <c r="AG32" s="5">
        <f t="shared" si="46"/>
        <v>175.74129554740495</v>
      </c>
      <c r="AH32" s="24">
        <f t="shared" si="47"/>
        <v>175.74129554740495</v>
      </c>
      <c r="AI32" s="5">
        <f t="shared" si="48"/>
        <v>198.01512087009081</v>
      </c>
      <c r="AJ32" s="5">
        <f t="shared" si="49"/>
        <v>220.28894619277665</v>
      </c>
    </row>
    <row r="33" spans="1:36">
      <c r="A33" s="5">
        <v>13000000</v>
      </c>
      <c r="B33" s="8">
        <f t="shared" si="33"/>
        <v>13</v>
      </c>
      <c r="C33" s="5">
        <v>500000000</v>
      </c>
      <c r="D33" s="5">
        <v>445</v>
      </c>
      <c r="E33" s="5">
        <v>10000000000</v>
      </c>
      <c r="F33">
        <v>5</v>
      </c>
      <c r="G33" s="5">
        <f t="shared" si="50"/>
        <v>1.5</v>
      </c>
      <c r="H33" s="5">
        <f t="shared" si="51"/>
        <v>10.5</v>
      </c>
      <c r="I33">
        <v>5</v>
      </c>
      <c r="J33" s="5">
        <f t="shared" si="34"/>
        <v>19500000</v>
      </c>
      <c r="K33" s="5">
        <f t="shared" si="35"/>
        <v>97500000</v>
      </c>
      <c r="L33" s="8">
        <f t="shared" si="36"/>
        <v>23.589743589743591</v>
      </c>
      <c r="M33" s="5">
        <f t="shared" si="37"/>
        <v>118</v>
      </c>
      <c r="N33" s="8">
        <f t="shared" si="52"/>
        <v>23.6</v>
      </c>
      <c r="O33" s="5">
        <f t="shared" si="38"/>
        <v>2301000000</v>
      </c>
      <c r="P33" s="5">
        <f t="shared" si="53"/>
        <v>177</v>
      </c>
      <c r="Q33" s="5">
        <f>24517</f>
        <v>24517</v>
      </c>
      <c r="R33" s="5">
        <f t="shared" si="39"/>
        <v>2893006</v>
      </c>
      <c r="S33" s="5">
        <f t="shared" si="40"/>
        <v>28.930060000000001</v>
      </c>
      <c r="T33" s="8">
        <f t="shared" si="54"/>
        <v>10083.033707865168</v>
      </c>
      <c r="U33" s="5">
        <f t="shared" si="55"/>
        <v>448.4</v>
      </c>
      <c r="V33" s="5">
        <f t="shared" si="41"/>
        <v>15.797150561797753</v>
      </c>
      <c r="W33" s="5">
        <f t="shared" si="56"/>
        <v>59.239314606741573</v>
      </c>
      <c r="X33" s="5">
        <f t="shared" si="57"/>
        <v>5.1398599445842699</v>
      </c>
      <c r="Y33" s="5">
        <f t="shared" si="58"/>
        <v>295</v>
      </c>
      <c r="Z33" s="5">
        <v>20.65</v>
      </c>
      <c r="AA33" s="5">
        <v>20.65</v>
      </c>
      <c r="AB33" s="5">
        <f t="shared" si="59"/>
        <v>42.480000000000004</v>
      </c>
      <c r="AC33" s="5">
        <f t="shared" si="42"/>
        <v>130.64937460674159</v>
      </c>
      <c r="AD33" s="5">
        <f t="shared" si="43"/>
        <v>20.723915296563774</v>
      </c>
      <c r="AE33" s="5">
        <f t="shared" si="44"/>
        <v>41.447830593127549</v>
      </c>
      <c r="AF33" s="5">
        <f t="shared" si="45"/>
        <v>62.171745889691323</v>
      </c>
      <c r="AG33" s="5">
        <f t="shared" si="46"/>
        <v>172.02328990330534</v>
      </c>
      <c r="AH33" s="24">
        <f t="shared" si="47"/>
        <v>172.02328990330534</v>
      </c>
      <c r="AI33" s="5">
        <f t="shared" si="48"/>
        <v>192.74720519986911</v>
      </c>
      <c r="AJ33" s="5">
        <f t="shared" si="49"/>
        <v>213.47112049643289</v>
      </c>
    </row>
    <row r="34" spans="1:36">
      <c r="A34" s="5">
        <v>12000000</v>
      </c>
      <c r="B34" s="8">
        <f t="shared" si="33"/>
        <v>12</v>
      </c>
      <c r="C34" s="5">
        <v>500000000</v>
      </c>
      <c r="D34" s="5">
        <v>445</v>
      </c>
      <c r="E34" s="5">
        <v>10000000000</v>
      </c>
      <c r="F34">
        <v>5</v>
      </c>
      <c r="G34" s="5">
        <f t="shared" si="50"/>
        <v>1.5</v>
      </c>
      <c r="H34" s="5">
        <f t="shared" si="51"/>
        <v>10.5</v>
      </c>
      <c r="I34">
        <v>5</v>
      </c>
      <c r="J34" s="5">
        <f t="shared" si="34"/>
        <v>18000000</v>
      </c>
      <c r="K34" s="5">
        <f t="shared" si="35"/>
        <v>90000000</v>
      </c>
      <c r="L34" s="8">
        <f t="shared" si="36"/>
        <v>25.555555555555557</v>
      </c>
      <c r="M34" s="5">
        <f t="shared" si="37"/>
        <v>128</v>
      </c>
      <c r="N34" s="8">
        <f t="shared" si="52"/>
        <v>25.6</v>
      </c>
      <c r="O34" s="5">
        <f t="shared" si="38"/>
        <v>2304000000</v>
      </c>
      <c r="P34" s="5">
        <f t="shared" si="53"/>
        <v>192</v>
      </c>
      <c r="Q34" s="5">
        <f>21149</f>
        <v>21149</v>
      </c>
      <c r="R34" s="5">
        <f t="shared" si="39"/>
        <v>2707072</v>
      </c>
      <c r="S34" s="5">
        <f t="shared" si="40"/>
        <v>27.070720000000001</v>
      </c>
      <c r="T34" s="8">
        <f t="shared" si="54"/>
        <v>9319.5505617977524</v>
      </c>
      <c r="U34" s="5">
        <f t="shared" si="55"/>
        <v>486.4</v>
      </c>
      <c r="V34" s="5">
        <f t="shared" si="41"/>
        <v>14.708925842696628</v>
      </c>
      <c r="W34" s="5">
        <f t="shared" si="56"/>
        <v>55.158471910112354</v>
      </c>
      <c r="X34" s="5">
        <f t="shared" si="57"/>
        <v>4.785815042876405</v>
      </c>
      <c r="Y34" s="5">
        <f t="shared" si="58"/>
        <v>319.99999999999994</v>
      </c>
      <c r="Z34" s="5">
        <v>22.4</v>
      </c>
      <c r="AA34" s="5">
        <v>22.4</v>
      </c>
      <c r="AB34" s="5">
        <f t="shared" si="59"/>
        <v>46.08</v>
      </c>
      <c r="AC34" s="5">
        <f t="shared" si="42"/>
        <v>128.30919191011236</v>
      </c>
      <c r="AD34" s="5">
        <f t="shared" si="43"/>
        <v>19.296406252877667</v>
      </c>
      <c r="AE34" s="5">
        <f t="shared" si="44"/>
        <v>38.592812505755333</v>
      </c>
      <c r="AF34" s="5">
        <f t="shared" si="45"/>
        <v>57.889218758632992</v>
      </c>
      <c r="AG34" s="5">
        <f t="shared" si="46"/>
        <v>170.00559816299003</v>
      </c>
      <c r="AH34" s="24">
        <f t="shared" si="47"/>
        <v>170.00559816299003</v>
      </c>
      <c r="AI34" s="5">
        <f t="shared" si="48"/>
        <v>189.30200441586769</v>
      </c>
      <c r="AJ34" s="5">
        <f t="shared" si="49"/>
        <v>208.59841066874534</v>
      </c>
    </row>
    <row r="35" spans="1:36">
      <c r="A35" s="5">
        <v>11000000</v>
      </c>
      <c r="B35" s="8">
        <f t="shared" si="33"/>
        <v>11</v>
      </c>
      <c r="C35" s="5">
        <v>500000000</v>
      </c>
      <c r="D35" s="5">
        <v>445</v>
      </c>
      <c r="E35" s="5">
        <v>10000000000</v>
      </c>
      <c r="F35">
        <v>5</v>
      </c>
      <c r="G35" s="5">
        <f t="shared" si="50"/>
        <v>1.5</v>
      </c>
      <c r="H35" s="5">
        <f t="shared" si="51"/>
        <v>10.5</v>
      </c>
      <c r="I35">
        <v>5</v>
      </c>
      <c r="J35" s="5">
        <f t="shared" si="34"/>
        <v>16500000</v>
      </c>
      <c r="K35" s="5">
        <f t="shared" si="35"/>
        <v>82500000</v>
      </c>
      <c r="L35" s="8">
        <f t="shared" si="36"/>
        <v>27.878787878787879</v>
      </c>
      <c r="M35" s="5">
        <f t="shared" si="37"/>
        <v>140</v>
      </c>
      <c r="N35" s="8">
        <f t="shared" si="52"/>
        <v>28</v>
      </c>
      <c r="O35" s="5">
        <f t="shared" si="38"/>
        <v>2310000000</v>
      </c>
      <c r="P35" s="5">
        <f t="shared" si="53"/>
        <v>210</v>
      </c>
      <c r="Q35" s="5">
        <f>18031</f>
        <v>18031</v>
      </c>
      <c r="R35" s="5">
        <f t="shared" si="39"/>
        <v>2524340</v>
      </c>
      <c r="S35" s="5">
        <f t="shared" si="40"/>
        <v>25.243400000000001</v>
      </c>
      <c r="T35" s="8">
        <f t="shared" si="54"/>
        <v>8565.1685393258431</v>
      </c>
      <c r="U35" s="5">
        <f t="shared" si="55"/>
        <v>532</v>
      </c>
      <c r="V35" s="5">
        <f t="shared" si="41"/>
        <v>13.645752808988764</v>
      </c>
      <c r="W35" s="5">
        <f t="shared" si="56"/>
        <v>51.171573033707865</v>
      </c>
      <c r="X35" s="5">
        <f t="shared" si="57"/>
        <v>4.4399183429213487</v>
      </c>
      <c r="Y35" s="5">
        <f t="shared" si="58"/>
        <v>350</v>
      </c>
      <c r="Z35" s="5">
        <v>24.5</v>
      </c>
      <c r="AA35" s="5">
        <v>24.5</v>
      </c>
      <c r="AB35" s="5">
        <f t="shared" si="59"/>
        <v>50.4</v>
      </c>
      <c r="AC35" s="5">
        <f t="shared" si="42"/>
        <v>126.81497303370787</v>
      </c>
      <c r="AD35" s="5">
        <f t="shared" si="43"/>
        <v>17.901750758658881</v>
      </c>
      <c r="AE35" s="5">
        <f t="shared" si="44"/>
        <v>35.803501517317763</v>
      </c>
      <c r="AF35" s="5">
        <f t="shared" si="45"/>
        <v>53.70525227597664</v>
      </c>
      <c r="AG35" s="5">
        <f t="shared" si="46"/>
        <v>169.21672379236676</v>
      </c>
      <c r="AH35" s="24">
        <f t="shared" si="47"/>
        <v>169.21672379236676</v>
      </c>
      <c r="AI35" s="5">
        <f t="shared" si="48"/>
        <v>187.11847455102563</v>
      </c>
      <c r="AJ35" s="5">
        <f t="shared" si="49"/>
        <v>205.02022530968452</v>
      </c>
    </row>
    <row r="36" spans="1:36">
      <c r="A36" s="24">
        <v>10000000</v>
      </c>
      <c r="B36" s="25">
        <f t="shared" si="33"/>
        <v>10</v>
      </c>
      <c r="C36" s="24">
        <v>500000000</v>
      </c>
      <c r="D36" s="24">
        <v>445</v>
      </c>
      <c r="E36" s="24">
        <v>10000000000</v>
      </c>
      <c r="F36" s="77">
        <v>5</v>
      </c>
      <c r="G36" s="24">
        <f t="shared" si="50"/>
        <v>1.5</v>
      </c>
      <c r="H36" s="24">
        <f t="shared" si="51"/>
        <v>10.5</v>
      </c>
      <c r="I36" s="77">
        <v>5</v>
      </c>
      <c r="J36" s="24">
        <f t="shared" si="34"/>
        <v>15000000</v>
      </c>
      <c r="K36" s="24">
        <f t="shared" si="35"/>
        <v>75000000</v>
      </c>
      <c r="L36" s="25">
        <f t="shared" si="36"/>
        <v>30.666666666666668</v>
      </c>
      <c r="M36" s="24">
        <f t="shared" si="37"/>
        <v>154</v>
      </c>
      <c r="N36" s="25">
        <f t="shared" si="52"/>
        <v>30.8</v>
      </c>
      <c r="O36" s="24">
        <f t="shared" si="38"/>
        <v>2310000000</v>
      </c>
      <c r="P36" s="24">
        <f t="shared" si="53"/>
        <v>231</v>
      </c>
      <c r="Q36" s="24">
        <f>15162</f>
        <v>15162</v>
      </c>
      <c r="R36" s="24">
        <f t="shared" si="39"/>
        <v>2334948</v>
      </c>
      <c r="S36" s="24">
        <f t="shared" si="40"/>
        <v>23.34948</v>
      </c>
      <c r="T36" s="25">
        <f t="shared" si="54"/>
        <v>7786.5168539325841</v>
      </c>
      <c r="U36" s="24">
        <f t="shared" si="55"/>
        <v>585.19999999999993</v>
      </c>
      <c r="V36" s="24">
        <f t="shared" si="41"/>
        <v>12.557575280898876</v>
      </c>
      <c r="W36" s="24">
        <f t="shared" si="56"/>
        <v>47.090907303370784</v>
      </c>
      <c r="X36" s="24">
        <f t="shared" si="57"/>
        <v>4.0858818622921351</v>
      </c>
      <c r="Y36" s="24">
        <f t="shared" si="58"/>
        <v>385</v>
      </c>
      <c r="Z36" s="24">
        <v>26.95</v>
      </c>
      <c r="AA36" s="24">
        <v>26.95</v>
      </c>
      <c r="AB36" s="5">
        <f t="shared" si="59"/>
        <v>55.44</v>
      </c>
      <c r="AC36" s="24">
        <f t="shared" si="42"/>
        <v>125.88038730337078</v>
      </c>
      <c r="AD36" s="24">
        <f t="shared" si="43"/>
        <v>16.474275668761894</v>
      </c>
      <c r="AE36" s="24">
        <f t="shared" si="44"/>
        <v>32.948551337523789</v>
      </c>
      <c r="AF36" s="24">
        <f t="shared" si="45"/>
        <v>49.422827006285679</v>
      </c>
      <c r="AG36" s="24">
        <f t="shared" si="46"/>
        <v>169.30466297213266</v>
      </c>
      <c r="AH36" s="24">
        <f t="shared" si="47"/>
        <v>169.30466297213266</v>
      </c>
      <c r="AI36" s="24">
        <f t="shared" si="48"/>
        <v>185.77893864089455</v>
      </c>
      <c r="AJ36" s="24">
        <f t="shared" si="49"/>
        <v>202.25321430965644</v>
      </c>
    </row>
    <row r="37" spans="1:36">
      <c r="A37" s="5">
        <v>9000000</v>
      </c>
      <c r="B37" s="8">
        <f t="shared" si="33"/>
        <v>9</v>
      </c>
      <c r="C37" s="5">
        <v>500000000</v>
      </c>
      <c r="D37" s="5">
        <v>445</v>
      </c>
      <c r="E37" s="5">
        <v>10000000000</v>
      </c>
      <c r="F37">
        <v>5</v>
      </c>
      <c r="G37" s="5">
        <f>300000000/C37/2*I37</f>
        <v>1.5</v>
      </c>
      <c r="H37" s="5">
        <f>G37*F37*1.4</f>
        <v>10.5</v>
      </c>
      <c r="I37">
        <v>5</v>
      </c>
      <c r="J37" s="5">
        <f>300000000/C37/2*I37*A37</f>
        <v>13500000</v>
      </c>
      <c r="K37" s="5">
        <f>J37*F37</f>
        <v>67500000</v>
      </c>
      <c r="L37" s="8">
        <f t="shared" si="36"/>
        <v>34.074074074074076</v>
      </c>
      <c r="M37" s="5">
        <f>INT(2300000000/J37)+1</f>
        <v>171</v>
      </c>
      <c r="N37" s="8">
        <f>M37/F37</f>
        <v>34.200000000000003</v>
      </c>
      <c r="O37" s="5">
        <f>J37*M37</f>
        <v>2308500000</v>
      </c>
      <c r="P37" s="5">
        <f>M37*G37</f>
        <v>256.5</v>
      </c>
      <c r="Q37" s="5">
        <f>12542</f>
        <v>12542</v>
      </c>
      <c r="R37" s="5">
        <f>Q37*M37</f>
        <v>2144682</v>
      </c>
      <c r="S37" s="5">
        <f t="shared" si="40"/>
        <v>21.446819999999999</v>
      </c>
      <c r="T37" s="8">
        <f>J37^2/(D37*E37)*M37</f>
        <v>7003.3146067415737</v>
      </c>
      <c r="U37" s="5">
        <f>((13/F37)+(6/F37))*M37</f>
        <v>649.79999999999995</v>
      </c>
      <c r="V37" s="5">
        <f>(T37+U37)*1.5/1000</f>
        <v>11.47967191011236</v>
      </c>
      <c r="W37" s="5">
        <f t="shared" si="56"/>
        <v>43.048769662921352</v>
      </c>
      <c r="X37" s="5">
        <f t="shared" si="57"/>
        <v>3.735182734786517</v>
      </c>
      <c r="Y37" s="5">
        <f t="shared" si="58"/>
        <v>427.5</v>
      </c>
      <c r="Z37" s="5">
        <v>29.925000000000001</v>
      </c>
      <c r="AA37" s="5">
        <v>29.925000000000001</v>
      </c>
      <c r="AB37" s="5">
        <f t="shared" si="59"/>
        <v>61.56</v>
      </c>
      <c r="AC37" s="5">
        <f>AB37+W37+S37</f>
        <v>126.05558966292136</v>
      </c>
      <c r="AD37" s="5">
        <f>X37*1000*0.07*24*240/1000000*10</f>
        <v>15.060256786659236</v>
      </c>
      <c r="AE37" s="5">
        <f>X37*1000*0.07*24*240/1000000*20</f>
        <v>30.120513573318473</v>
      </c>
      <c r="AF37" s="5">
        <f>X37*1000*0.07*24*240/1000000*30</f>
        <v>45.180770359977707</v>
      </c>
      <c r="AG37" s="5">
        <f>S37+W37+AB37+AD37+Z37</f>
        <v>171.04084644958058</v>
      </c>
      <c r="AH37" s="24">
        <f>S37+W37+AB37+AD37+AA37</f>
        <v>171.04084644958058</v>
      </c>
      <c r="AI37" s="5">
        <f>S37+W37+AB37+AE37+Z37</f>
        <v>186.10110323623982</v>
      </c>
      <c r="AJ37" s="5">
        <f>S37+W37+AB37+AF37+Z37</f>
        <v>201.16136002289906</v>
      </c>
    </row>
    <row r="38" spans="1:36">
      <c r="A38" s="5">
        <v>8000000</v>
      </c>
      <c r="B38" s="8">
        <f t="shared" si="33"/>
        <v>8</v>
      </c>
      <c r="C38" s="5">
        <v>500000000</v>
      </c>
      <c r="D38" s="5">
        <v>445</v>
      </c>
      <c r="E38" s="5">
        <v>10000000000</v>
      </c>
      <c r="F38">
        <v>5</v>
      </c>
      <c r="G38" s="5">
        <f>300000000/C38/2*I38</f>
        <v>1.5</v>
      </c>
      <c r="H38" s="5">
        <f>G38*F38*1.4</f>
        <v>10.5</v>
      </c>
      <c r="I38">
        <v>5</v>
      </c>
      <c r="J38" s="5">
        <f>300000000/C38/2*I38*A38</f>
        <v>12000000</v>
      </c>
      <c r="K38" s="5">
        <f>J38*F38</f>
        <v>60000000</v>
      </c>
      <c r="L38" s="8">
        <f t="shared" si="36"/>
        <v>38.333333333333336</v>
      </c>
      <c r="M38" s="5">
        <f>INT(2300000000/J38)+1</f>
        <v>192</v>
      </c>
      <c r="N38" s="8">
        <f>M38/F38</f>
        <v>38.4</v>
      </c>
      <c r="O38" s="5">
        <f>J38*M38</f>
        <v>2304000000</v>
      </c>
      <c r="P38" s="5">
        <f>M38*G38</f>
        <v>288</v>
      </c>
      <c r="Q38" s="5">
        <f>10171</f>
        <v>10171</v>
      </c>
      <c r="R38" s="5">
        <f>Q38*M38</f>
        <v>1952832</v>
      </c>
      <c r="S38" s="5">
        <f t="shared" si="40"/>
        <v>19.528320000000001</v>
      </c>
      <c r="T38" s="8">
        <f>J38^2/(D38*E38)*M38</f>
        <v>6213.0337078651683</v>
      </c>
      <c r="U38" s="5">
        <f>((13/F38)+(6/F38))*M38</f>
        <v>729.59999999999991</v>
      </c>
      <c r="V38" s="5">
        <f>(T38+U38)*1.5/1000</f>
        <v>10.413950561797751</v>
      </c>
      <c r="W38" s="5">
        <f t="shared" si="56"/>
        <v>39.052314606741568</v>
      </c>
      <c r="X38" s="5">
        <f t="shared" si="57"/>
        <v>3.3884395965842691</v>
      </c>
      <c r="Y38" s="5">
        <f t="shared" si="58"/>
        <v>480</v>
      </c>
      <c r="Z38" s="5">
        <v>33.6</v>
      </c>
      <c r="AA38" s="5">
        <v>33.6</v>
      </c>
      <c r="AB38" s="5">
        <f t="shared" si="59"/>
        <v>69.12</v>
      </c>
      <c r="AC38" s="5">
        <f>AB38+W38+S38</f>
        <v>127.70063460674157</v>
      </c>
      <c r="AD38" s="5">
        <f>X38*1000*0.07*24*240/1000000*10</f>
        <v>13.662188453427774</v>
      </c>
      <c r="AE38" s="5">
        <f>X38*1000*0.07*24*240/1000000*20</f>
        <v>27.324376906855548</v>
      </c>
      <c r="AF38" s="5">
        <f>X38*1000*0.07*24*240/1000000*30</f>
        <v>40.986565360283322</v>
      </c>
      <c r="AG38" s="5">
        <f>S38+W38+AB38+AD38+Z38</f>
        <v>174.96282306016934</v>
      </c>
      <c r="AH38" s="24">
        <f>S38+W38+AB38+AD38+AA38</f>
        <v>174.96282306016934</v>
      </c>
      <c r="AI38" s="5">
        <f>S38+W38+AB38+AE38+Z38</f>
        <v>188.62501151359712</v>
      </c>
      <c r="AJ38" s="5">
        <f>S38+W38+AB38+AF38+Z38</f>
        <v>202.28719996702489</v>
      </c>
    </row>
    <row r="39" spans="1:36">
      <c r="A39" s="5">
        <v>7000000</v>
      </c>
      <c r="B39" s="8">
        <f t="shared" si="33"/>
        <v>7</v>
      </c>
      <c r="C39" s="5">
        <v>500000000</v>
      </c>
      <c r="D39" s="5">
        <v>445</v>
      </c>
      <c r="E39" s="5">
        <v>10000000000</v>
      </c>
      <c r="F39">
        <v>5</v>
      </c>
      <c r="G39" s="5">
        <f>300000000/C39/2*I39</f>
        <v>1.5</v>
      </c>
      <c r="H39" s="5">
        <f>G39*F39*1.4</f>
        <v>10.5</v>
      </c>
      <c r="I39">
        <v>5</v>
      </c>
      <c r="J39" s="5">
        <f>300000000/C39/2*I39*A39</f>
        <v>10500000</v>
      </c>
      <c r="K39" s="5">
        <f>J39*F39</f>
        <v>52500000</v>
      </c>
      <c r="L39" s="8">
        <f t="shared" si="36"/>
        <v>43.80952380952381</v>
      </c>
      <c r="M39" s="5">
        <f>INT(2300000000/J39)+1</f>
        <v>220</v>
      </c>
      <c r="N39" s="8">
        <f>M39/F39</f>
        <v>44</v>
      </c>
      <c r="O39" s="5">
        <f>J39*M39</f>
        <v>2310000000</v>
      </c>
      <c r="P39" s="5">
        <f>M39*G39</f>
        <v>330</v>
      </c>
      <c r="Q39" s="5">
        <f>8049</f>
        <v>8049</v>
      </c>
      <c r="R39" s="5">
        <f>Q39*M39</f>
        <v>1770780</v>
      </c>
      <c r="S39" s="5">
        <f t="shared" si="40"/>
        <v>17.707799999999999</v>
      </c>
      <c r="T39" s="8">
        <f>J39^2/(D39*E39)*M39</f>
        <v>5450.5617977528091</v>
      </c>
      <c r="U39" s="5">
        <f>((13/F39)+(6/F39))*M39</f>
        <v>836</v>
      </c>
      <c r="V39" s="5">
        <f>(T39+U39)*1.5/1000</f>
        <v>9.4298426966292137</v>
      </c>
      <c r="W39" s="5">
        <f t="shared" si="56"/>
        <v>35.361910112359553</v>
      </c>
      <c r="X39" s="5">
        <f t="shared" si="57"/>
        <v>3.0682404364044942</v>
      </c>
      <c r="Y39" s="5">
        <f t="shared" si="58"/>
        <v>550</v>
      </c>
      <c r="Z39" s="5">
        <v>38.5</v>
      </c>
      <c r="AA39" s="5">
        <v>38.5</v>
      </c>
      <c r="AB39" s="5">
        <f t="shared" si="59"/>
        <v>79.2</v>
      </c>
      <c r="AC39" s="5">
        <f>AB39+W39+S39</f>
        <v>132.26971011235955</v>
      </c>
      <c r="AD39" s="5">
        <f>X39*1000*0.07*24*240/1000000*10</f>
        <v>12.371145439582921</v>
      </c>
      <c r="AE39" s="5">
        <f>X39*1000*0.07*24*240/1000000*20</f>
        <v>24.742290879165843</v>
      </c>
      <c r="AF39" s="5">
        <f>X39*1000*0.07*24*240/1000000*30</f>
        <v>37.113436318748768</v>
      </c>
      <c r="AG39" s="5">
        <f>S39+W39+AB39+AD39+Z39</f>
        <v>183.14085555194248</v>
      </c>
      <c r="AH39" s="24">
        <f>S39+W39+AB39+AD39+AA39</f>
        <v>183.14085555194248</v>
      </c>
      <c r="AI39" s="5">
        <f>S39+W39+AB39+AE39+Z39</f>
        <v>195.51200099152538</v>
      </c>
      <c r="AJ39" s="5">
        <f>S39+W39+AB39+AF39+Z39</f>
        <v>207.88314643110832</v>
      </c>
    </row>
    <row r="40" spans="1:36">
      <c r="A40" s="5">
        <v>6000000</v>
      </c>
      <c r="B40" s="8">
        <f t="shared" si="33"/>
        <v>6</v>
      </c>
      <c r="C40" s="5">
        <v>500000000</v>
      </c>
      <c r="D40" s="5">
        <v>445</v>
      </c>
      <c r="E40" s="5">
        <v>10000000000</v>
      </c>
      <c r="F40">
        <v>5</v>
      </c>
      <c r="G40" s="5">
        <f>300000000/C40/2*I40</f>
        <v>1.5</v>
      </c>
      <c r="H40" s="5">
        <f>G40*F40*1.4</f>
        <v>10.5</v>
      </c>
      <c r="I40">
        <v>5</v>
      </c>
      <c r="J40" s="5">
        <f>300000000/C40/2*I40*A40</f>
        <v>9000000</v>
      </c>
      <c r="K40" s="5">
        <f>J40*F40</f>
        <v>45000000</v>
      </c>
      <c r="L40" s="8">
        <f t="shared" si="36"/>
        <v>51.111111111111114</v>
      </c>
      <c r="M40" s="5">
        <f>INT(2300000000/J40)+1</f>
        <v>256</v>
      </c>
      <c r="N40" s="8">
        <f>M40/F40</f>
        <v>51.2</v>
      </c>
      <c r="O40" s="5">
        <f>J40*M40</f>
        <v>2304000000</v>
      </c>
      <c r="P40" s="5">
        <f>M40*G40</f>
        <v>384</v>
      </c>
      <c r="Q40" s="5">
        <f>6177</f>
        <v>6177</v>
      </c>
      <c r="R40" s="5">
        <f>Q40*M40</f>
        <v>1581312</v>
      </c>
      <c r="S40" s="5">
        <f t="shared" si="40"/>
        <v>15.81312</v>
      </c>
      <c r="T40" s="8">
        <f>J40^2/(D40*E40)*M40</f>
        <v>4659.7752808988762</v>
      </c>
      <c r="U40" s="5">
        <f>((13/F40)+(6/F40))*M40</f>
        <v>972.8</v>
      </c>
      <c r="V40" s="5">
        <f>(T40+U40)*1.5/1000</f>
        <v>8.4488629213483151</v>
      </c>
      <c r="W40" s="5">
        <f t="shared" si="56"/>
        <v>31.683235955056183</v>
      </c>
      <c r="X40" s="5">
        <f t="shared" si="57"/>
        <v>2.7490430734382025</v>
      </c>
      <c r="Y40" s="5">
        <f t="shared" si="58"/>
        <v>639.99999999999989</v>
      </c>
      <c r="Z40" s="5">
        <v>44.8</v>
      </c>
      <c r="AA40" s="5">
        <v>44.8</v>
      </c>
      <c r="AB40" s="5">
        <f t="shared" si="59"/>
        <v>92.16</v>
      </c>
      <c r="AC40" s="5">
        <f>AB40+W40+S40</f>
        <v>139.65635595505617</v>
      </c>
      <c r="AD40" s="5">
        <f>X40*1000*0.07*24*240/1000000*10</f>
        <v>11.084141672102831</v>
      </c>
      <c r="AE40" s="5">
        <f>X40*1000*0.07*24*240/1000000*20</f>
        <v>22.168283344205662</v>
      </c>
      <c r="AF40" s="5">
        <f>X40*1000*0.07*24*240/1000000*30</f>
        <v>33.252425016308493</v>
      </c>
      <c r="AG40" s="5">
        <f>S40+W40+AB40+AD40+Z40</f>
        <v>195.54049762715903</v>
      </c>
      <c r="AH40" s="24">
        <f>S40+W40+AB40+AD40+AA40</f>
        <v>195.54049762715903</v>
      </c>
      <c r="AI40" s="5">
        <f>S40+W40+AB40+AE40+Z40</f>
        <v>206.62463929926184</v>
      </c>
      <c r="AJ40" s="5">
        <f>S40+W40+AB40+AF40+Z40</f>
        <v>217.70878097136466</v>
      </c>
    </row>
    <row r="41" spans="1:36">
      <c r="A41" s="5">
        <v>5000000</v>
      </c>
      <c r="B41" s="8">
        <f t="shared" si="33"/>
        <v>5</v>
      </c>
      <c r="C41" s="5">
        <v>500000000</v>
      </c>
      <c r="D41" s="5">
        <v>445</v>
      </c>
      <c r="E41" s="5">
        <v>10000000000</v>
      </c>
      <c r="F41">
        <v>5</v>
      </c>
      <c r="G41" s="5">
        <f>300000000/C41/2*I41</f>
        <v>1.5</v>
      </c>
      <c r="H41" s="5">
        <f>G41*F41*1.4</f>
        <v>10.5</v>
      </c>
      <c r="I41">
        <v>5</v>
      </c>
      <c r="J41" s="5">
        <f>300000000/C41/2*I41*A41</f>
        <v>7500000</v>
      </c>
      <c r="K41" s="5">
        <f>J41*F41</f>
        <v>37500000</v>
      </c>
      <c r="L41" s="8">
        <f t="shared" si="36"/>
        <v>61.333333333333336</v>
      </c>
      <c r="M41" s="5">
        <f>INT(2300000000/J41)+1</f>
        <v>307</v>
      </c>
      <c r="N41" s="8">
        <f>M41/F41</f>
        <v>61.4</v>
      </c>
      <c r="O41" s="5">
        <f>J41*M41</f>
        <v>2302500000</v>
      </c>
      <c r="P41" s="5">
        <f>M41*G41</f>
        <v>460.5</v>
      </c>
      <c r="Q41" s="5">
        <f>4554</f>
        <v>4554</v>
      </c>
      <c r="R41" s="5">
        <f>Q41*M41</f>
        <v>1398078</v>
      </c>
      <c r="S41" s="5">
        <f t="shared" si="40"/>
        <v>13.980779999999999</v>
      </c>
      <c r="T41" s="8">
        <f>J41^2/(D41*E41)*M41</f>
        <v>3880.6179775280898</v>
      </c>
      <c r="U41" s="5">
        <f>((13/F41)+(6/F41))*M41</f>
        <v>1166.5999999999999</v>
      </c>
      <c r="V41" s="5">
        <f>(T41+U41)*1.5/1000</f>
        <v>7.5708269662921337</v>
      </c>
      <c r="W41" s="5">
        <f t="shared" si="56"/>
        <v>28.390601123595502</v>
      </c>
      <c r="X41" s="5">
        <f t="shared" si="57"/>
        <v>2.4633149200449433</v>
      </c>
      <c r="Y41" s="5">
        <f t="shared" si="58"/>
        <v>767.49999999999989</v>
      </c>
      <c r="Z41" s="5">
        <v>53.725000000000001</v>
      </c>
      <c r="AA41" s="5">
        <v>53.725000000000001</v>
      </c>
      <c r="AB41" s="5">
        <f t="shared" si="59"/>
        <v>110.52000000000001</v>
      </c>
      <c r="AC41" s="5">
        <f>AB41+W41+S41</f>
        <v>152.89138112359552</v>
      </c>
      <c r="AD41" s="5">
        <f>X41*1000*0.07*24*240/1000000*10</f>
        <v>9.9320857576212127</v>
      </c>
      <c r="AE41" s="5">
        <f>X41*1000*0.07*24*240/1000000*20</f>
        <v>19.864171515242425</v>
      </c>
      <c r="AF41" s="5">
        <f>X41*1000*0.07*24*240/1000000*30</f>
        <v>29.796257272863638</v>
      </c>
      <c r="AG41" s="5">
        <f>S41+W41+AB41+AD41+Z41</f>
        <v>216.54846688121674</v>
      </c>
      <c r="AH41" s="24">
        <f>S41+W41+AB41+AD41+AA41</f>
        <v>216.54846688121674</v>
      </c>
      <c r="AI41" s="5">
        <f>S41+W41+AB41+AE41+Z41</f>
        <v>226.48055263883793</v>
      </c>
      <c r="AJ41" s="5">
        <f>S41+W41+AB41+AF41+Z41</f>
        <v>236.41263839645916</v>
      </c>
    </row>
  </sheetData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showGridLines="0" workbookViewId="0">
      <selection activeCell="N23" sqref="N23"/>
    </sheetView>
  </sheetViews>
  <sheetFormatPr defaultColWidth="9.109375" defaultRowHeight="13.2"/>
  <cols>
    <col min="1" max="1" width="34.6640625" style="27" bestFit="1" customWidth="1"/>
    <col min="2" max="2" width="9.6640625" style="28" customWidth="1"/>
    <col min="3" max="3" width="14.6640625" style="28" hidden="1" customWidth="1"/>
    <col min="4" max="5" width="9.109375" style="28" hidden="1" customWidth="1"/>
    <col min="6" max="6" width="9.109375" style="28"/>
    <col min="7" max="8" width="9.109375" style="28" hidden="1" customWidth="1"/>
    <col min="9" max="9" width="15.5546875" style="28" bestFit="1" customWidth="1"/>
    <col min="10" max="10" width="9" style="27" customWidth="1"/>
    <col min="11" max="11" width="12" style="28" bestFit="1" customWidth="1"/>
    <col min="12" max="16384" width="9.109375" style="27"/>
  </cols>
  <sheetData>
    <row r="1" spans="1:11">
      <c r="A1" s="151"/>
      <c r="B1" s="35" t="s">
        <v>53</v>
      </c>
      <c r="C1" s="35" t="str">
        <f>Sheet1!B2</f>
        <v>Straight ahead Linac</v>
      </c>
      <c r="D1" s="35" t="str">
        <f>Sheet1!C2</f>
        <v>Two pass magnet backleg</v>
      </c>
      <c r="E1" s="35" t="str">
        <f>Sheet1!D2</f>
        <v>ERL one pass up one pass down FEL before Arc</v>
      </c>
      <c r="F1" s="35" t="str">
        <f>Sheet1!F2</f>
        <v>ERL two pass up two pass down fel of one leg</v>
      </c>
      <c r="G1" s="35" t="e">
        <f>Sheet1!#REF!</f>
        <v>#REF!</v>
      </c>
      <c r="H1" s="35" t="e">
        <f>Sheet1!#REF!</f>
        <v>#REF!</v>
      </c>
      <c r="I1" s="35" t="e">
        <f>Sheet1!#REF!</f>
        <v>#REF!</v>
      </c>
      <c r="K1" s="121" t="s">
        <v>84</v>
      </c>
    </row>
    <row r="2" spans="1:11" ht="13.8" thickBot="1">
      <c r="A2" s="151" t="str">
        <f>Sheet1!A4</f>
        <v>Frequency</v>
      </c>
      <c r="B2" s="121" t="s">
        <v>54</v>
      </c>
      <c r="C2" s="122">
        <f>Sheet1!B4/1000000</f>
        <v>1500</v>
      </c>
      <c r="D2" s="123">
        <f>Sheet1!C4/1000000</f>
        <v>1500</v>
      </c>
      <c r="E2" s="123">
        <f>Sheet1!D4/1000000</f>
        <v>1500</v>
      </c>
      <c r="F2" s="174">
        <f>Sheet1!F4/1000000</f>
        <v>1500</v>
      </c>
      <c r="G2" s="174" t="e">
        <f>Sheet1!#REF!/1000000</f>
        <v>#REF!</v>
      </c>
      <c r="H2" s="174" t="e">
        <f>Sheet1!#REF!/1000000</f>
        <v>#REF!</v>
      </c>
      <c r="I2" s="174" t="e">
        <f>Sheet1!#REF!/1000000</f>
        <v>#REF!</v>
      </c>
      <c r="K2" s="123" t="e">
        <f>#REF!/1000000</f>
        <v>#REF!</v>
      </c>
    </row>
    <row r="3" spans="1:11" ht="13.8" thickBot="1">
      <c r="A3" s="151" t="str">
        <f>Sheet1!A3</f>
        <v>Gradient</v>
      </c>
      <c r="B3" s="124" t="s">
        <v>55</v>
      </c>
      <c r="C3" s="125">
        <f>Sheet1!B3/1000000</f>
        <v>18</v>
      </c>
      <c r="D3" s="126">
        <f>Sheet1!C3/1000000</f>
        <v>18</v>
      </c>
      <c r="E3" s="123">
        <f>Sheet1!D3/1000000</f>
        <v>18</v>
      </c>
      <c r="F3" s="174">
        <f>Sheet1!F3/1000000</f>
        <v>18</v>
      </c>
      <c r="G3" s="174" t="e">
        <f>Sheet1!#REF!/1000000</f>
        <v>#REF!</v>
      </c>
      <c r="H3" s="174" t="e">
        <f>Sheet1!#REF!/1000000</f>
        <v>#REF!</v>
      </c>
      <c r="I3" s="174" t="e">
        <f>Sheet1!#REF!/1000000</f>
        <v>#REF!</v>
      </c>
      <c r="K3" s="123" t="e">
        <f>#REF!/1000000</f>
        <v>#REF!</v>
      </c>
    </row>
    <row r="4" spans="1:11" ht="15.6">
      <c r="A4" s="151" t="s">
        <v>85</v>
      </c>
      <c r="B4" s="121"/>
      <c r="C4" s="128">
        <v>1</v>
      </c>
      <c r="D4" s="123">
        <f>Sheet1!K67/10000000000</f>
        <v>1.2128454070201642</v>
      </c>
      <c r="E4" s="123">
        <f>Sheet1!K68/10000000000</f>
        <v>1.1738580633982723</v>
      </c>
      <c r="F4" s="123">
        <f>Sheet1!K72/10000000000</f>
        <v>0.8039603960396039</v>
      </c>
      <c r="G4" s="127">
        <f>Sheet1!K72/10000000000</f>
        <v>0.8039603960396039</v>
      </c>
      <c r="H4" s="123">
        <f>Sheet1!K72/10000000000</f>
        <v>0.8039603960396039</v>
      </c>
      <c r="I4" s="123">
        <f>Sheet1!K75/10000000000</f>
        <v>0.7</v>
      </c>
      <c r="K4" s="123">
        <f>Sheet1!K72/10000000000</f>
        <v>0.8039603960396039</v>
      </c>
    </row>
    <row r="5" spans="1:11">
      <c r="A5" s="151" t="str">
        <f>Sheet1!A8</f>
        <v>No of cells</v>
      </c>
      <c r="B5" s="121"/>
      <c r="C5" s="121">
        <f>Sheet1!B8</f>
        <v>7</v>
      </c>
      <c r="D5" s="121">
        <f>Sheet1!C8</f>
        <v>7</v>
      </c>
      <c r="E5" s="121">
        <f>Sheet1!D8</f>
        <v>7</v>
      </c>
      <c r="F5" s="121">
        <f>Sheet1!F8</f>
        <v>7</v>
      </c>
      <c r="G5" s="121" t="e">
        <f>Sheet1!#REF!</f>
        <v>#REF!</v>
      </c>
      <c r="H5" s="121" t="e">
        <f>Sheet1!#REF!</f>
        <v>#REF!</v>
      </c>
      <c r="I5" s="121" t="e">
        <f>Sheet1!#REF!</f>
        <v>#REF!</v>
      </c>
      <c r="K5" s="121">
        <f>F5</f>
        <v>7</v>
      </c>
    </row>
    <row r="6" spans="1:11">
      <c r="A6" s="151" t="str">
        <f>Sheet1!A5</f>
        <v>Cavities/module</v>
      </c>
      <c r="B6" s="121"/>
      <c r="C6" s="121">
        <f>Sheet1!B5</f>
        <v>8</v>
      </c>
      <c r="D6" s="121">
        <f>Sheet1!C5</f>
        <v>8</v>
      </c>
      <c r="E6" s="121">
        <f>Sheet1!D5</f>
        <v>8</v>
      </c>
      <c r="F6" s="121">
        <f>Sheet1!F5</f>
        <v>8</v>
      </c>
      <c r="G6" s="121" t="e">
        <f>Sheet1!#REF!</f>
        <v>#REF!</v>
      </c>
      <c r="H6" s="121" t="e">
        <f>Sheet1!#REF!</f>
        <v>#REF!</v>
      </c>
      <c r="I6" s="121" t="e">
        <f>Sheet1!#REF!</f>
        <v>#REF!</v>
      </c>
      <c r="K6" s="121">
        <f>F6</f>
        <v>8</v>
      </c>
    </row>
    <row r="7" spans="1:11">
      <c r="A7" s="151" t="s">
        <v>14</v>
      </c>
      <c r="B7" s="121" t="s">
        <v>57</v>
      </c>
      <c r="C7" s="129">
        <f>Sheet1!AB3</f>
        <v>0</v>
      </c>
      <c r="D7" s="129">
        <f>Sheet1!AB4</f>
        <v>0</v>
      </c>
      <c r="E7" s="129">
        <f>Sheet1!AB5</f>
        <v>0</v>
      </c>
      <c r="F7" s="129">
        <f>Sheet1!AB8</f>
        <v>0</v>
      </c>
      <c r="G7" s="129">
        <f>Sheet1!AA6</f>
        <v>0</v>
      </c>
      <c r="H7" s="129">
        <f>Sheet1!AB9</f>
        <v>0</v>
      </c>
      <c r="I7" s="129">
        <f>Sheet1!AB10</f>
        <v>0</v>
      </c>
      <c r="K7" s="129">
        <f>F7</f>
        <v>0</v>
      </c>
    </row>
    <row r="8" spans="1:11">
      <c r="A8" s="151" t="s">
        <v>7</v>
      </c>
      <c r="B8" s="121" t="s">
        <v>58</v>
      </c>
      <c r="C8" s="121">
        <v>445</v>
      </c>
      <c r="D8" s="130">
        <f>Sheet1!R4</f>
        <v>0</v>
      </c>
      <c r="E8" s="130">
        <f>Sheet1!R5</f>
        <v>0</v>
      </c>
      <c r="F8" s="130">
        <f>Sheet1!R8</f>
        <v>0</v>
      </c>
      <c r="G8" s="130" t="e">
        <f>Sheet1!#REF!</f>
        <v>#REF!</v>
      </c>
      <c r="H8" s="130">
        <f>Sheet1!R9</f>
        <v>0</v>
      </c>
      <c r="I8" s="130">
        <f>Sheet1!R10</f>
        <v>0</v>
      </c>
      <c r="K8" s="130">
        <f>F8</f>
        <v>0</v>
      </c>
    </row>
    <row r="9" spans="1:11">
      <c r="A9" s="151" t="str">
        <f>Sheet1!A23</f>
        <v>No of Modules</v>
      </c>
      <c r="B9" s="121"/>
      <c r="C9" s="152">
        <f>Sheet1!B23</f>
        <v>10</v>
      </c>
      <c r="D9" s="152">
        <f>Sheet1!C23</f>
        <v>5</v>
      </c>
      <c r="E9" s="152">
        <f>Sheet1!D23</f>
        <v>10</v>
      </c>
      <c r="F9" s="166">
        <f>Sheet1!F23</f>
        <v>5</v>
      </c>
      <c r="G9" s="152" t="e">
        <f>Sheet1!#REF!</f>
        <v>#REF!</v>
      </c>
      <c r="H9" s="152" t="e">
        <f>Sheet1!#REF!</f>
        <v>#REF!</v>
      </c>
      <c r="I9" s="152" t="e">
        <f>Sheet1!#REF!</f>
        <v>#REF!</v>
      </c>
      <c r="K9" s="153" t="e">
        <f>#REF!</f>
        <v>#REF!</v>
      </c>
    </row>
    <row r="10" spans="1:11">
      <c r="A10" s="151" t="str">
        <f>Sheet1!A10</f>
        <v>E Gain/mod</v>
      </c>
      <c r="B10" s="121" t="s">
        <v>60</v>
      </c>
      <c r="C10" s="152">
        <f>Sheet1!B10</f>
        <v>100.80000000000001</v>
      </c>
      <c r="D10" s="152">
        <f>Sheet1!C10</f>
        <v>100.80000000000001</v>
      </c>
      <c r="E10" s="152">
        <f>Sheet1!D10</f>
        <v>100.80000000000001</v>
      </c>
      <c r="F10" s="166">
        <f>Sheet1!F10</f>
        <v>100.80000000000001</v>
      </c>
      <c r="G10" s="152" t="e">
        <f>Sheet1!#REF!</f>
        <v>#REF!</v>
      </c>
      <c r="H10" s="152" t="e">
        <f>Sheet1!#REF!</f>
        <v>#REF!</v>
      </c>
      <c r="I10" s="152" t="e">
        <f>Sheet1!#REF!</f>
        <v>#REF!</v>
      </c>
      <c r="K10" s="153" t="e">
        <f>#REF!</f>
        <v>#REF!</v>
      </c>
    </row>
    <row r="11" spans="1:11">
      <c r="A11" s="151" t="s">
        <v>71</v>
      </c>
      <c r="B11" s="121" t="s">
        <v>57</v>
      </c>
      <c r="C11" s="127">
        <f>Sheet1!B7</f>
        <v>7.84</v>
      </c>
      <c r="D11" s="127">
        <f>Sheet1!C7</f>
        <v>7.84</v>
      </c>
      <c r="E11" s="127">
        <f>Sheet1!D7</f>
        <v>7.84</v>
      </c>
      <c r="F11" s="127">
        <f>Sheet1!F7</f>
        <v>7.84</v>
      </c>
      <c r="G11" s="127" t="e">
        <f>Sheet1!#REF!</f>
        <v>#REF!</v>
      </c>
      <c r="H11" s="127" t="e">
        <f>Sheet1!#REF!</f>
        <v>#REF!</v>
      </c>
      <c r="I11" s="167" t="e">
        <f>Sheet1!#REF!</f>
        <v>#REF!</v>
      </c>
      <c r="K11" s="123">
        <f>F11</f>
        <v>7.84</v>
      </c>
    </row>
    <row r="12" spans="1:11">
      <c r="A12" s="151" t="str">
        <f>Sheet1!A24</f>
        <v xml:space="preserve">Active Length </v>
      </c>
      <c r="B12" s="121" t="s">
        <v>57</v>
      </c>
      <c r="C12" s="127">
        <f>Sheet1!B24</f>
        <v>78.400000000000006</v>
      </c>
      <c r="D12" s="127">
        <f>Sheet1!C24</f>
        <v>39.200000000000003</v>
      </c>
      <c r="E12" s="127">
        <f>Sheet1!D24</f>
        <v>78.400000000000006</v>
      </c>
      <c r="F12" s="167">
        <f>Sheet1!F24</f>
        <v>39.200000000000003</v>
      </c>
      <c r="G12" s="127" t="e">
        <f>Sheet1!#REF!</f>
        <v>#REF!</v>
      </c>
      <c r="H12" s="127" t="e">
        <f>Sheet1!#REF!</f>
        <v>#REF!</v>
      </c>
      <c r="I12" s="127" t="e">
        <f>Sheet1!#REF!</f>
        <v>#REF!</v>
      </c>
      <c r="K12" s="154" t="e">
        <f>#REF!</f>
        <v>#REF!</v>
      </c>
    </row>
    <row r="13" spans="1:11">
      <c r="A13" s="151" t="str">
        <f>Sheet1!A29</f>
        <v xml:space="preserve">Linac Length </v>
      </c>
      <c r="B13" s="121" t="s">
        <v>57</v>
      </c>
      <c r="C13" s="127">
        <f>Sheet1!B29</f>
        <v>98</v>
      </c>
      <c r="D13" s="127">
        <f>Sheet1!C29</f>
        <v>49</v>
      </c>
      <c r="E13" s="127">
        <f>Sheet1!D29</f>
        <v>98</v>
      </c>
      <c r="F13" s="167">
        <f>Sheet1!F29</f>
        <v>49</v>
      </c>
      <c r="G13" s="127" t="e">
        <f>Sheet1!#REF!</f>
        <v>#REF!</v>
      </c>
      <c r="H13" s="127" t="e">
        <f>Sheet1!#REF!</f>
        <v>#REF!</v>
      </c>
      <c r="I13" s="127" t="e">
        <f>Sheet1!#REF!</f>
        <v>#REF!</v>
      </c>
      <c r="K13" s="154" t="e">
        <f>#REF!</f>
        <v>#REF!</v>
      </c>
    </row>
    <row r="14" spans="1:11" ht="13.8" thickBot="1">
      <c r="A14" s="155"/>
      <c r="B14" s="131"/>
      <c r="C14" s="132"/>
      <c r="D14" s="132"/>
      <c r="E14" s="132"/>
      <c r="F14" s="132"/>
      <c r="G14" s="132"/>
      <c r="H14" s="132"/>
      <c r="I14" s="132"/>
      <c r="K14" s="121"/>
    </row>
    <row r="15" spans="1:11" ht="13.8" thickBot="1">
      <c r="A15" s="156" t="str">
        <f>Sheet1!A25</f>
        <v>Total RF Power * (MW)</v>
      </c>
      <c r="B15" s="134" t="s">
        <v>61</v>
      </c>
      <c r="C15" s="157">
        <f>Sheet1!B25</f>
        <v>2.5254685390224139</v>
      </c>
      <c r="D15" s="135">
        <f>Sheet1!C25</f>
        <v>2.5213671347556037</v>
      </c>
      <c r="E15" s="135">
        <f>Sheet1!D25</f>
        <v>0.66346086956521744</v>
      </c>
      <c r="F15" s="168">
        <f>Sheet1!F25</f>
        <v>0.33173043478260872</v>
      </c>
      <c r="G15" s="136" t="e">
        <f>Sheet1!#REF!</f>
        <v>#REF!</v>
      </c>
      <c r="H15" s="135" t="e">
        <f>Sheet1!#REF!</f>
        <v>#REF!</v>
      </c>
      <c r="I15" s="137" t="e">
        <f>Sheet1!#REF!</f>
        <v>#REF!</v>
      </c>
      <c r="K15" s="138" t="e">
        <f>#REF!</f>
        <v>#REF!</v>
      </c>
    </row>
    <row r="16" spans="1:11" ht="13.8" thickBot="1">
      <c r="A16" s="158" t="str">
        <f>Sheet1!A26</f>
        <v>Cryo Power (kW) w/margin</v>
      </c>
      <c r="B16" s="124" t="s">
        <v>62</v>
      </c>
      <c r="C16" s="159">
        <f>Sheet1!B26</f>
        <v>1.9287084398976984</v>
      </c>
      <c r="D16" s="160">
        <f>Sheet1!C26</f>
        <v>1.1443542199488492</v>
      </c>
      <c r="E16" s="139">
        <f>Sheet1!D26</f>
        <v>1.9287084398976984</v>
      </c>
      <c r="F16" s="139">
        <f>Sheet1!F26</f>
        <v>1.1443542199488492</v>
      </c>
      <c r="G16" s="139" t="e">
        <f>Sheet1!#REF!</f>
        <v>#REF!</v>
      </c>
      <c r="H16" s="139" t="e">
        <f>Sheet1!#REF!</f>
        <v>#REF!</v>
      </c>
      <c r="I16" s="169" t="e">
        <f>Sheet1!#REF!</f>
        <v>#REF!</v>
      </c>
      <c r="K16" s="138" t="e">
        <f>#REF!</f>
        <v>#REF!</v>
      </c>
    </row>
    <row r="17" spans="1:15" ht="13.8" thickBot="1">
      <c r="A17" s="161" t="str">
        <f>Sheet1!A27</f>
        <v>Cryo and RF Electrical Power (kW)</v>
      </c>
      <c r="B17" s="147" t="s">
        <v>61</v>
      </c>
      <c r="C17" s="162">
        <f>Sheet1!B27/1000</f>
        <v>3.3951114596035019</v>
      </c>
      <c r="D17" s="163">
        <f>Sheet1!C27/1000</f>
        <v>2.018553192905991</v>
      </c>
      <c r="E17" s="163">
        <f>Sheet1!D27/1000</f>
        <v>3.3875703285421994</v>
      </c>
      <c r="F17" s="163">
        <f>Sheet1!F27/1000</f>
        <v>2.0096851642711004</v>
      </c>
      <c r="G17" s="163" t="e">
        <f>Sheet1!#REF!/1000</f>
        <v>#REF!</v>
      </c>
      <c r="H17" s="163" t="e">
        <f>Sheet1!#REF!/1000</f>
        <v>#REF!</v>
      </c>
      <c r="I17" s="170" t="e">
        <f>Sheet1!#REF!/1000</f>
        <v>#REF!</v>
      </c>
      <c r="K17" s="164" t="e">
        <f>#REF!/1000</f>
        <v>#REF!</v>
      </c>
    </row>
    <row r="18" spans="1:15" ht="13.8" thickBot="1">
      <c r="A18" s="155"/>
      <c r="B18" s="131"/>
      <c r="C18" s="133"/>
      <c r="D18" s="133"/>
      <c r="E18" s="133"/>
      <c r="F18" s="133"/>
      <c r="G18" s="133"/>
      <c r="H18" s="133"/>
      <c r="I18" s="133"/>
      <c r="K18" s="121"/>
    </row>
    <row r="19" spans="1:15">
      <c r="A19" s="156" t="s">
        <v>65</v>
      </c>
      <c r="B19" s="134"/>
      <c r="C19" s="135">
        <f>Sheet1!B43/Sheet1!$F$43</f>
        <v>6.3671409667513892</v>
      </c>
      <c r="D19" s="135">
        <f>Sheet1!C43/Sheet1!$F$43</f>
        <v>6.1355600149283944</v>
      </c>
      <c r="E19" s="135">
        <f>Sheet1!D43/Sheet1!$F$43</f>
        <v>2</v>
      </c>
      <c r="F19" s="168">
        <f>Sheet1!F43/Sheet1!$F$43</f>
        <v>1</v>
      </c>
      <c r="G19" s="136" t="e">
        <f>Sheet1!#REF!/Sheet1!$F$43</f>
        <v>#REF!</v>
      </c>
      <c r="H19" s="135" t="e">
        <f>Sheet1!#REF!/Sheet1!$F$43</f>
        <v>#REF!</v>
      </c>
      <c r="I19" s="137" t="e">
        <f>Sheet1!#REF!/Sheet1!$F$43</f>
        <v>#REF!</v>
      </c>
      <c r="K19" s="138" t="e">
        <f>#REF!/Sheet1!F43</f>
        <v>#REF!</v>
      </c>
    </row>
    <row r="20" spans="1:15">
      <c r="A20" s="158" t="s">
        <v>70</v>
      </c>
      <c r="B20" s="121"/>
      <c r="C20" s="139">
        <f>Sheet1!B51/Sheet1!$F$51</f>
        <v>1.9494268374915711</v>
      </c>
      <c r="D20" s="139">
        <f>Sheet1!C51/Sheet1!$F$51</f>
        <v>1</v>
      </c>
      <c r="E20" s="139">
        <f>Sheet1!D51/Sheet1!$F$51</f>
        <v>1.9494268374915711</v>
      </c>
      <c r="F20" s="171">
        <f>Sheet1!F51/Sheet1!$F$51</f>
        <v>1</v>
      </c>
      <c r="G20" s="139" t="e">
        <f>Sheet1!#REF!/Sheet1!$F$51</f>
        <v>#REF!</v>
      </c>
      <c r="H20" s="139" t="e">
        <f>Sheet1!#REF!/Sheet1!$F$51</f>
        <v>#REF!</v>
      </c>
      <c r="I20" s="140" t="e">
        <f>Sheet1!#REF!/Sheet1!$F$51</f>
        <v>#REF!</v>
      </c>
      <c r="K20" s="141" t="e">
        <f>#REF!/Sheet1!F51</f>
        <v>#REF!</v>
      </c>
    </row>
    <row r="21" spans="1:15">
      <c r="A21" s="158" t="s">
        <v>66</v>
      </c>
      <c r="B21" s="121"/>
      <c r="C21" s="138">
        <f>Sheet1!B42/Sheet1!$F$42</f>
        <v>1.4411005164660344</v>
      </c>
      <c r="D21" s="139">
        <f>Sheet1!C42/Sheet1!$F$42</f>
        <v>1</v>
      </c>
      <c r="E21" s="139">
        <f>Sheet1!D42/Sheet1!$F$42</f>
        <v>1.4411005164660344</v>
      </c>
      <c r="F21" s="139">
        <f>Sheet1!F42/Sheet1!$F$42</f>
        <v>1</v>
      </c>
      <c r="G21" s="139" t="e">
        <f>Sheet1!#REF!/Sheet1!$F$42</f>
        <v>#REF!</v>
      </c>
      <c r="H21" s="139" t="e">
        <f>Sheet1!#REF!/Sheet1!$F$42</f>
        <v>#REF!</v>
      </c>
      <c r="I21" s="169" t="e">
        <f>Sheet1!#REF!/Sheet1!$F$42</f>
        <v>#REF!</v>
      </c>
      <c r="K21" s="138" t="e">
        <f>#REF!/Sheet1!F42</f>
        <v>#REF!</v>
      </c>
    </row>
    <row r="22" spans="1:15">
      <c r="A22" s="158" t="s">
        <v>67</v>
      </c>
      <c r="B22" s="121"/>
      <c r="C22" s="139">
        <f>Sheet1!B45/Sheet1!$F$45</f>
        <v>2</v>
      </c>
      <c r="D22" s="139">
        <f>Sheet1!C45/Sheet1!$F$45</f>
        <v>1</v>
      </c>
      <c r="E22" s="139">
        <f>Sheet1!D45/Sheet1!$F$45</f>
        <v>2</v>
      </c>
      <c r="F22" s="171">
        <f>Sheet1!F45/Sheet1!$F$45</f>
        <v>1</v>
      </c>
      <c r="G22" s="139" t="e">
        <f>Sheet1!#REF!/Sheet1!$F$45</f>
        <v>#REF!</v>
      </c>
      <c r="H22" s="139" t="e">
        <f>Sheet1!#REF!/Sheet1!$F$45</f>
        <v>#REF!</v>
      </c>
      <c r="I22" s="140" t="e">
        <f>Sheet1!#REF!/Sheet1!$F$45</f>
        <v>#REF!</v>
      </c>
      <c r="K22" s="141" t="e">
        <f>#REF!/Sheet1!F45</f>
        <v>#REF!</v>
      </c>
    </row>
    <row r="23" spans="1:15" ht="13.8" thickBot="1">
      <c r="A23" s="161" t="s">
        <v>73</v>
      </c>
      <c r="B23" s="147"/>
      <c r="C23" s="148">
        <f>Sheet1!B53/Sheet1!$F$53</f>
        <v>0.96868813076563265</v>
      </c>
      <c r="D23" s="148">
        <f>Sheet1!C53/Sheet1!$F$53</f>
        <v>0.93537252455192377</v>
      </c>
      <c r="E23" s="148">
        <f>Sheet1!D53/Sheet1!$F$53</f>
        <v>1.3801702083145446</v>
      </c>
      <c r="F23" s="172">
        <f>Sheet1!F53/Sheet1!$F$53</f>
        <v>1</v>
      </c>
      <c r="G23" s="148" t="e">
        <f>Sheet1!#REF!/Sheet1!$F$53</f>
        <v>#REF!</v>
      </c>
      <c r="H23" s="148" t="e">
        <f>Sheet1!#REF!/Sheet1!$F$53</f>
        <v>#REF!</v>
      </c>
      <c r="I23" s="149" t="e">
        <f>Sheet1!#REF!/Sheet1!$F$53</f>
        <v>#REF!</v>
      </c>
      <c r="K23" s="138" t="e">
        <f>#REF!/Sheet1!F53</f>
        <v>#REF!</v>
      </c>
    </row>
    <row r="24" spans="1:15" ht="13.8" thickBot="1">
      <c r="A24" s="155"/>
      <c r="B24" s="131"/>
      <c r="C24" s="142"/>
      <c r="D24" s="142"/>
      <c r="E24" s="142"/>
      <c r="F24" s="142"/>
      <c r="G24" s="142"/>
      <c r="H24" s="142"/>
      <c r="I24" s="142"/>
      <c r="K24" s="143"/>
    </row>
    <row r="25" spans="1:15" ht="13.8" thickBot="1">
      <c r="A25" s="165" t="s">
        <v>75</v>
      </c>
      <c r="B25" s="144"/>
      <c r="C25" s="145">
        <f>Sheet1!B55/Sheet1!$F$55</f>
        <v>1.3636681885873185</v>
      </c>
      <c r="D25" s="146">
        <f>Sheet1!C55/Sheet1!$F$55</f>
        <v>0.92946340265455751</v>
      </c>
      <c r="E25" s="146">
        <f>Sheet1!D55/Sheet1!$F$55</f>
        <v>1.508503785767948</v>
      </c>
      <c r="F25" s="146">
        <f>Sheet1!F55/Sheet1!$F$55</f>
        <v>1</v>
      </c>
      <c r="G25" s="146" t="e">
        <f>Sheet1!#REF!/Sheet1!$F$55</f>
        <v>#REF!</v>
      </c>
      <c r="H25" s="146" t="e">
        <f>Sheet1!#REF!/Sheet1!$F$55</f>
        <v>#REF!</v>
      </c>
      <c r="I25" s="173" t="e">
        <f>Sheet1!#REF!/Sheet1!$F$55</f>
        <v>#REF!</v>
      </c>
      <c r="K25" s="138" t="e">
        <f>#REF!/Sheet1!F55</f>
        <v>#REF!</v>
      </c>
    </row>
    <row r="26" spans="1:15" ht="13.8" thickBot="1">
      <c r="A26" s="155"/>
      <c r="B26" s="131"/>
      <c r="C26" s="133"/>
      <c r="D26" s="133"/>
      <c r="E26" s="133"/>
      <c r="F26" s="133"/>
      <c r="G26" s="133"/>
      <c r="H26" s="133"/>
      <c r="I26" s="133"/>
      <c r="K26" s="143"/>
    </row>
    <row r="27" spans="1:15">
      <c r="A27" s="156" t="s">
        <v>68</v>
      </c>
      <c r="B27" s="134"/>
      <c r="C27" s="135">
        <f>Sheet1!B57/Sheet1!$F$57</f>
        <v>0.9881028606006127</v>
      </c>
      <c r="D27" s="135">
        <f>Sheet1!C57/Sheet1!$F$57</f>
        <v>0.93508206936835825</v>
      </c>
      <c r="E27" s="135">
        <f>Sheet1!D57/Sheet1!$F$57</f>
        <v>1.3864782780149627</v>
      </c>
      <c r="F27" s="168">
        <f>Sheet1!F57/Sheet1!$F$57</f>
        <v>1</v>
      </c>
      <c r="G27" s="135" t="e">
        <f>Sheet1!#REF!/Sheet1!$F$57</f>
        <v>#REF!</v>
      </c>
      <c r="H27" s="135" t="e">
        <f>Sheet1!#REF!/Sheet1!$F$57</f>
        <v>#REF!</v>
      </c>
      <c r="I27" s="137" t="e">
        <f>Sheet1!#REF!/Sheet1!$F$57</f>
        <v>#REF!</v>
      </c>
      <c r="K27" s="138" t="e">
        <f>#REF!/Sheet1!F57</f>
        <v>#REF!</v>
      </c>
    </row>
    <row r="28" spans="1:15" ht="13.8" thickBot="1">
      <c r="A28" s="161" t="s">
        <v>69</v>
      </c>
      <c r="B28" s="147"/>
      <c r="C28" s="148" t="e">
        <f>Sheet1!B59/Sheet1!$E$59</f>
        <v>#DIV/0!</v>
      </c>
      <c r="D28" s="148" t="e">
        <f>Sheet1!C59/Sheet1!$E$59</f>
        <v>#DIV/0!</v>
      </c>
      <c r="E28" s="148" t="e">
        <f>Sheet1!D59/Sheet1!$E$59</f>
        <v>#DIV/0!</v>
      </c>
      <c r="F28" s="172" t="e">
        <f>Sheet1!E59/Sheet1!$E$59</f>
        <v>#DIV/0!</v>
      </c>
      <c r="G28" s="148" t="e">
        <f>Sheet1!#REF!/Sheet1!$E$59</f>
        <v>#REF!</v>
      </c>
      <c r="H28" s="148" t="e">
        <f>Sheet1!#REF!/Sheet1!$E$59</f>
        <v>#REF!</v>
      </c>
      <c r="I28" s="149" t="e">
        <f>Sheet1!#REF!/Sheet1!$E$59</f>
        <v>#REF!</v>
      </c>
      <c r="K28" s="138" t="e">
        <f>#REF!/Sheet1!E59</f>
        <v>#REF!</v>
      </c>
    </row>
    <row r="29" spans="1:15" ht="13.8" thickBot="1"/>
    <row r="30" spans="1:15" ht="13.8" thickBot="1">
      <c r="C30" s="27"/>
      <c r="D30" s="27"/>
      <c r="E30" s="27"/>
      <c r="F30" s="150" t="s">
        <v>86</v>
      </c>
      <c r="K30" s="249" t="s">
        <v>83</v>
      </c>
      <c r="L30" s="250"/>
      <c r="M30" s="250"/>
      <c r="N30" s="250"/>
      <c r="O30" s="251"/>
    </row>
    <row r="31" spans="1:15">
      <c r="C31" s="27"/>
    </row>
  </sheetData>
  <mergeCells count="1">
    <mergeCell ref="K30:O30"/>
  </mergeCells>
  <phoneticPr fontId="9" type="noConversion"/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Q11" sqref="Q11"/>
    </sheetView>
  </sheetViews>
  <sheetFormatPr defaultRowHeight="13.2"/>
  <cols>
    <col min="1" max="1" width="34.6640625" style="34" bestFit="1" customWidth="1"/>
    <col min="2" max="2" width="9.6640625" style="1" customWidth="1"/>
    <col min="3" max="3" width="14.6640625" style="1" hidden="1" customWidth="1"/>
    <col min="4" max="5" width="0" style="1" hidden="1" customWidth="1"/>
    <col min="6" max="6" width="9.109375" style="1"/>
    <col min="7" max="8" width="0" style="1" hidden="1" customWidth="1"/>
    <col min="9" max="9" width="9.88671875" style="1" hidden="1" customWidth="1"/>
    <col min="10" max="10" width="1.88671875" customWidth="1"/>
    <col min="11" max="11" width="9.44140625" style="1" bestFit="1" customWidth="1"/>
  </cols>
  <sheetData>
    <row r="1" spans="1:11" s="34" customFormat="1">
      <c r="A1" s="33"/>
      <c r="B1" s="35" t="s">
        <v>53</v>
      </c>
      <c r="C1" s="35" t="str">
        <f>Sheet1!B2</f>
        <v>Straight ahead Linac</v>
      </c>
      <c r="D1" s="35" t="str">
        <f>Sheet1!C2</f>
        <v>Two pass magnet backleg</v>
      </c>
      <c r="E1" s="35" t="str">
        <f>Sheet1!D2</f>
        <v>ERL one pass up one pass down FEL before Arc</v>
      </c>
      <c r="F1" s="35" t="str">
        <f>Sheet1!F2</f>
        <v>ERL two pass up two pass down fel of one leg</v>
      </c>
      <c r="G1" s="35" t="e">
        <f>Sheet1!#REF!</f>
        <v>#REF!</v>
      </c>
      <c r="H1" s="35" t="e">
        <f>Sheet1!#REF!</f>
        <v>#REF!</v>
      </c>
      <c r="I1" s="35" t="e">
        <f>Sheet1!#REF!</f>
        <v>#REF!</v>
      </c>
      <c r="K1" s="35" t="s">
        <v>84</v>
      </c>
    </row>
    <row r="2" spans="1:11" ht="13.8" thickBot="1">
      <c r="A2" s="33" t="str">
        <f>Sheet1!A4</f>
        <v>Frequency</v>
      </c>
      <c r="B2" s="29" t="s">
        <v>54</v>
      </c>
      <c r="C2" s="80">
        <f>Sheet1!B4/1000000</f>
        <v>1500</v>
      </c>
      <c r="D2" s="30">
        <f>Sheet1!C4/1000000</f>
        <v>1500</v>
      </c>
      <c r="E2" s="30">
        <f>Sheet1!D4/1000000</f>
        <v>1500</v>
      </c>
      <c r="F2" s="30">
        <f>Sheet1!F4/1000000</f>
        <v>1500</v>
      </c>
      <c r="G2" s="30" t="e">
        <f>Sheet1!#REF!/1000000</f>
        <v>#REF!</v>
      </c>
      <c r="H2" s="30" t="e">
        <f>Sheet1!#REF!/1000000</f>
        <v>#REF!</v>
      </c>
      <c r="I2" s="30" t="e">
        <f>Sheet1!#REF!/1000000</f>
        <v>#REF!</v>
      </c>
      <c r="K2" s="30" t="e">
        <f>#REF!/1000000</f>
        <v>#REF!</v>
      </c>
    </row>
    <row r="3" spans="1:11" ht="13.8" thickBot="1">
      <c r="A3" s="33" t="str">
        <f>Sheet1!A3</f>
        <v>Gradient</v>
      </c>
      <c r="B3" s="78" t="s">
        <v>55</v>
      </c>
      <c r="C3" s="82">
        <f>Sheet1!B3/1000000</f>
        <v>18</v>
      </c>
      <c r="D3" s="79">
        <f>Sheet1!C3/1000000</f>
        <v>18</v>
      </c>
      <c r="E3" s="30">
        <f>Sheet1!D3/1000000</f>
        <v>18</v>
      </c>
      <c r="F3" s="30">
        <f>Sheet1!F3/1000000</f>
        <v>18</v>
      </c>
      <c r="G3" s="37" t="e">
        <f>Sheet1!#REF!/1000000</f>
        <v>#REF!</v>
      </c>
      <c r="H3" s="30" t="e">
        <f>Sheet1!#REF!/1000000</f>
        <v>#REF!</v>
      </c>
      <c r="I3" s="30" t="e">
        <f>Sheet1!#REF!/1000000</f>
        <v>#REF!</v>
      </c>
      <c r="K3" s="30" t="e">
        <f>#REF!/1000000</f>
        <v>#REF!</v>
      </c>
    </row>
    <row r="4" spans="1:11" ht="15.6">
      <c r="A4" s="33" t="s">
        <v>76</v>
      </c>
      <c r="B4" s="29"/>
      <c r="C4" s="81">
        <v>1</v>
      </c>
      <c r="D4" s="30">
        <f>Sheet1!K67/10000000000</f>
        <v>1.2128454070201642</v>
      </c>
      <c r="E4" s="30">
        <f>Sheet1!K68/10000000000</f>
        <v>1.1738580633982723</v>
      </c>
      <c r="F4" s="30">
        <f>Sheet1!K72/10000000000</f>
        <v>0.8039603960396039</v>
      </c>
      <c r="G4" s="37">
        <f>Sheet1!K72/10000000000</f>
        <v>0.8039603960396039</v>
      </c>
      <c r="H4" s="30">
        <f>Sheet1!K72/10000000000</f>
        <v>0.8039603960396039</v>
      </c>
      <c r="I4" s="30">
        <f>Sheet1!K75/10000000000</f>
        <v>0.7</v>
      </c>
      <c r="K4" s="30">
        <f>Sheet1!K72/10000000000</f>
        <v>0.8039603960396039</v>
      </c>
    </row>
    <row r="5" spans="1:11">
      <c r="A5" s="33" t="str">
        <f>Sheet1!A8</f>
        <v>No of cells</v>
      </c>
      <c r="B5" s="29"/>
      <c r="C5" s="29">
        <f>Sheet1!B8</f>
        <v>7</v>
      </c>
      <c r="D5" s="29">
        <f>Sheet1!C8</f>
        <v>7</v>
      </c>
      <c r="E5" s="29">
        <f>Sheet1!D8</f>
        <v>7</v>
      </c>
      <c r="F5" s="29">
        <f>Sheet1!F8</f>
        <v>7</v>
      </c>
      <c r="G5" s="29" t="e">
        <f>Sheet1!#REF!</f>
        <v>#REF!</v>
      </c>
      <c r="H5" s="29" t="e">
        <f>Sheet1!#REF!</f>
        <v>#REF!</v>
      </c>
      <c r="I5" s="29" t="e">
        <f>Sheet1!#REF!</f>
        <v>#REF!</v>
      </c>
      <c r="K5" s="29">
        <f>F5</f>
        <v>7</v>
      </c>
    </row>
    <row r="6" spans="1:11">
      <c r="A6" s="33" t="str">
        <f>Sheet1!A5</f>
        <v>Cavities/module</v>
      </c>
      <c r="B6" s="29"/>
      <c r="C6" s="29">
        <f>Sheet1!B5</f>
        <v>8</v>
      </c>
      <c r="D6" s="29">
        <f>Sheet1!C5</f>
        <v>8</v>
      </c>
      <c r="E6" s="29">
        <f>Sheet1!D5</f>
        <v>8</v>
      </c>
      <c r="F6" s="29">
        <f>Sheet1!F5</f>
        <v>8</v>
      </c>
      <c r="G6" s="29" t="e">
        <f>Sheet1!#REF!</f>
        <v>#REF!</v>
      </c>
      <c r="H6" s="29" t="e">
        <f>Sheet1!#REF!</f>
        <v>#REF!</v>
      </c>
      <c r="I6" s="29" t="e">
        <f>Sheet1!#REF!</f>
        <v>#REF!</v>
      </c>
      <c r="K6" s="29">
        <f>F6</f>
        <v>8</v>
      </c>
    </row>
    <row r="7" spans="1:11">
      <c r="A7" s="33" t="s">
        <v>14</v>
      </c>
      <c r="B7" s="29" t="s">
        <v>57</v>
      </c>
      <c r="C7" s="31">
        <f>Sheet1!AB3</f>
        <v>0</v>
      </c>
      <c r="D7" s="31">
        <f>Sheet1!AB4</f>
        <v>0</v>
      </c>
      <c r="E7" s="31">
        <f>Sheet1!AB5</f>
        <v>0</v>
      </c>
      <c r="F7" s="31">
        <f>Sheet1!AB8</f>
        <v>0</v>
      </c>
      <c r="G7" s="31">
        <f>Sheet1!AA6</f>
        <v>0</v>
      </c>
      <c r="H7" s="31">
        <f>Sheet1!AB9</f>
        <v>0</v>
      </c>
      <c r="I7" s="31">
        <f>Sheet1!AB10</f>
        <v>0</v>
      </c>
      <c r="K7" s="31">
        <f>F7</f>
        <v>0</v>
      </c>
    </row>
    <row r="8" spans="1:11">
      <c r="A8" s="33" t="s">
        <v>7</v>
      </c>
      <c r="B8" s="29" t="s">
        <v>58</v>
      </c>
      <c r="C8" s="29">
        <v>445</v>
      </c>
      <c r="D8" s="32">
        <f>Sheet1!R4</f>
        <v>0</v>
      </c>
      <c r="E8" s="32">
        <f>Sheet1!R5</f>
        <v>0</v>
      </c>
      <c r="F8" s="32">
        <f>Sheet1!R8</f>
        <v>0</v>
      </c>
      <c r="G8" s="32" t="e">
        <f>Sheet1!#REF!</f>
        <v>#REF!</v>
      </c>
      <c r="H8" s="32">
        <f>Sheet1!R9</f>
        <v>0</v>
      </c>
      <c r="I8" s="32">
        <f>Sheet1!R10</f>
        <v>0</v>
      </c>
      <c r="K8" s="32">
        <f>F8</f>
        <v>0</v>
      </c>
    </row>
    <row r="9" spans="1:11" s="40" customFormat="1">
      <c r="A9" s="38" t="str">
        <f>Sheet1!A23</f>
        <v>No of Modules</v>
      </c>
      <c r="B9" s="39"/>
      <c r="C9" s="63">
        <f>Sheet1!B23</f>
        <v>10</v>
      </c>
      <c r="D9" s="63">
        <f>Sheet1!C23</f>
        <v>5</v>
      </c>
      <c r="E9" s="63">
        <f>Sheet1!D23</f>
        <v>10</v>
      </c>
      <c r="F9" s="87">
        <f>Sheet1!F23</f>
        <v>5</v>
      </c>
      <c r="G9" s="63" t="e">
        <f>Sheet1!#REF!</f>
        <v>#REF!</v>
      </c>
      <c r="H9" s="63" t="e">
        <f>Sheet1!#REF!</f>
        <v>#REF!</v>
      </c>
      <c r="I9" s="63" t="e">
        <f>Sheet1!#REF!</f>
        <v>#REF!</v>
      </c>
      <c r="K9" s="94" t="e">
        <f>#REF!</f>
        <v>#REF!</v>
      </c>
    </row>
    <row r="10" spans="1:11" s="59" customFormat="1">
      <c r="A10" s="38" t="str">
        <f>Sheet1!A10</f>
        <v>E Gain/mod</v>
      </c>
      <c r="B10" s="57" t="s">
        <v>60</v>
      </c>
      <c r="C10" s="63">
        <f>Sheet1!B10</f>
        <v>100.80000000000001</v>
      </c>
      <c r="D10" s="63">
        <f>Sheet1!C10</f>
        <v>100.80000000000001</v>
      </c>
      <c r="E10" s="63">
        <f>Sheet1!D10</f>
        <v>100.80000000000001</v>
      </c>
      <c r="F10" s="87">
        <f>Sheet1!F10</f>
        <v>100.80000000000001</v>
      </c>
      <c r="G10" s="63" t="e">
        <f>Sheet1!#REF!</f>
        <v>#REF!</v>
      </c>
      <c r="H10" s="63" t="e">
        <f>Sheet1!#REF!</f>
        <v>#REF!</v>
      </c>
      <c r="I10" s="63" t="e">
        <f>Sheet1!#REF!</f>
        <v>#REF!</v>
      </c>
      <c r="K10" s="94" t="e">
        <f>#REF!</f>
        <v>#REF!</v>
      </c>
    </row>
    <row r="11" spans="1:11">
      <c r="A11" s="33" t="s">
        <v>71</v>
      </c>
      <c r="B11" s="29" t="s">
        <v>57</v>
      </c>
      <c r="C11" s="37">
        <f>Sheet1!B7</f>
        <v>7.84</v>
      </c>
      <c r="D11" s="37">
        <f>Sheet1!C7</f>
        <v>7.84</v>
      </c>
      <c r="E11" s="37">
        <f>Sheet1!D7</f>
        <v>7.84</v>
      </c>
      <c r="F11" s="37">
        <f>Sheet1!F7</f>
        <v>7.84</v>
      </c>
      <c r="G11" s="37" t="e">
        <f>Sheet1!#REF!</f>
        <v>#REF!</v>
      </c>
      <c r="H11" s="37" t="e">
        <f>Sheet1!#REF!</f>
        <v>#REF!</v>
      </c>
      <c r="I11" s="37" t="e">
        <f>Sheet1!#REF!</f>
        <v>#REF!</v>
      </c>
      <c r="K11" s="30">
        <f>F11</f>
        <v>7.84</v>
      </c>
    </row>
    <row r="12" spans="1:11" s="59" customFormat="1">
      <c r="A12" s="38" t="str">
        <f>Sheet1!A24</f>
        <v xml:space="preserve">Active Length </v>
      </c>
      <c r="B12" s="57" t="s">
        <v>57</v>
      </c>
      <c r="C12" s="58">
        <f>Sheet1!B24</f>
        <v>78.400000000000006</v>
      </c>
      <c r="D12" s="58">
        <f>Sheet1!C24</f>
        <v>39.200000000000003</v>
      </c>
      <c r="E12" s="58">
        <f>Sheet1!D24</f>
        <v>78.400000000000006</v>
      </c>
      <c r="F12" s="58">
        <f>Sheet1!F24</f>
        <v>39.200000000000003</v>
      </c>
      <c r="G12" s="58" t="e">
        <f>Sheet1!#REF!</f>
        <v>#REF!</v>
      </c>
      <c r="H12" s="58" t="e">
        <f>Sheet1!#REF!</f>
        <v>#REF!</v>
      </c>
      <c r="I12" s="88" t="e">
        <f>Sheet1!#REF!</f>
        <v>#REF!</v>
      </c>
      <c r="K12" s="96" t="e">
        <f>#REF!</f>
        <v>#REF!</v>
      </c>
    </row>
    <row r="13" spans="1:11" s="59" customFormat="1">
      <c r="A13" s="38" t="str">
        <f>Sheet1!A29</f>
        <v xml:space="preserve">Linac Length </v>
      </c>
      <c r="B13" s="57" t="s">
        <v>57</v>
      </c>
      <c r="C13" s="58">
        <f>Sheet1!B29</f>
        <v>98</v>
      </c>
      <c r="D13" s="58">
        <f>Sheet1!C29</f>
        <v>49</v>
      </c>
      <c r="E13" s="58">
        <f>Sheet1!D29</f>
        <v>98</v>
      </c>
      <c r="F13" s="88">
        <f>Sheet1!F29</f>
        <v>49</v>
      </c>
      <c r="G13" s="58" t="e">
        <f>Sheet1!#REF!</f>
        <v>#REF!</v>
      </c>
      <c r="H13" s="58" t="e">
        <f>Sheet1!#REF!</f>
        <v>#REF!</v>
      </c>
      <c r="I13" s="58" t="e">
        <f>Sheet1!#REF!</f>
        <v>#REF!</v>
      </c>
      <c r="K13" s="96" t="e">
        <f>#REF!</f>
        <v>#REF!</v>
      </c>
    </row>
    <row r="14" spans="1:11" ht="13.8" thickBot="1">
      <c r="A14" s="41"/>
      <c r="B14" s="42"/>
      <c r="C14" s="64"/>
      <c r="D14" s="64"/>
      <c r="E14" s="64"/>
      <c r="F14" s="64"/>
      <c r="G14" s="64"/>
      <c r="H14" s="64"/>
      <c r="I14" s="64"/>
      <c r="K14" s="98"/>
    </row>
    <row r="15" spans="1:11" s="40" customFormat="1" ht="13.8" thickBot="1">
      <c r="A15" s="44" t="str">
        <f>Sheet1!A25</f>
        <v>Total RF Power * (MW)</v>
      </c>
      <c r="B15" s="60" t="s">
        <v>61</v>
      </c>
      <c r="C15" s="85">
        <f>Sheet1!B25</f>
        <v>2.5254685390224139</v>
      </c>
      <c r="D15" s="65">
        <f>Sheet1!C25</f>
        <v>2.5213671347556037</v>
      </c>
      <c r="E15" s="65">
        <f>Sheet1!D25</f>
        <v>0.66346086956521744</v>
      </c>
      <c r="F15" s="66">
        <f>Sheet1!F25</f>
        <v>0.33173043478260872</v>
      </c>
      <c r="G15" s="106" t="e">
        <f>Sheet1!#REF!</f>
        <v>#REF!</v>
      </c>
      <c r="H15" s="65" t="e">
        <f>Sheet1!#REF!</f>
        <v>#REF!</v>
      </c>
      <c r="I15" s="66" t="e">
        <f>Sheet1!#REF!</f>
        <v>#REF!</v>
      </c>
      <c r="K15" s="99" t="e">
        <f>#REF!</f>
        <v>#REF!</v>
      </c>
    </row>
    <row r="16" spans="1:11" s="40" customFormat="1" ht="13.8" thickBot="1">
      <c r="A16" s="45" t="str">
        <f>Sheet1!A26</f>
        <v>Cryo Power (kW) w/margin</v>
      </c>
      <c r="B16" s="83" t="s">
        <v>62</v>
      </c>
      <c r="C16" s="90">
        <f>Sheet1!B26</f>
        <v>1.9287084398976984</v>
      </c>
      <c r="D16" s="84">
        <f>Sheet1!C26</f>
        <v>1.1443542199488492</v>
      </c>
      <c r="E16" s="67">
        <f>Sheet1!D26</f>
        <v>1.9287084398976984</v>
      </c>
      <c r="F16" s="68">
        <f>Sheet1!F26</f>
        <v>1.1443542199488492</v>
      </c>
      <c r="G16" s="84" t="e">
        <f>Sheet1!#REF!</f>
        <v>#REF!</v>
      </c>
      <c r="H16" s="67" t="e">
        <f>Sheet1!#REF!</f>
        <v>#REF!</v>
      </c>
      <c r="I16" s="89" t="e">
        <f>Sheet1!#REF!</f>
        <v>#REF!</v>
      </c>
      <c r="K16" s="100" t="e">
        <f>#REF!</f>
        <v>#REF!</v>
      </c>
    </row>
    <row r="17" spans="1:11" s="40" customFormat="1" ht="13.8" thickBot="1">
      <c r="A17" s="46" t="str">
        <f>Sheet1!A27</f>
        <v>Cryo and RF Electrical Power (kW)</v>
      </c>
      <c r="B17" s="61" t="s">
        <v>61</v>
      </c>
      <c r="C17" s="86">
        <f>Sheet1!B27/1000</f>
        <v>3.3951114596035019</v>
      </c>
      <c r="D17" s="69">
        <f>Sheet1!C27/1000</f>
        <v>2.018553192905991</v>
      </c>
      <c r="E17" s="69">
        <f>Sheet1!D27/1000</f>
        <v>3.3875703285421994</v>
      </c>
      <c r="F17" s="70">
        <f>Sheet1!F27/1000</f>
        <v>2.0096851642711004</v>
      </c>
      <c r="G17" s="107" t="e">
        <f>Sheet1!#REF!/1000</f>
        <v>#REF!</v>
      </c>
      <c r="H17" s="69" t="e">
        <f>Sheet1!#REF!/1000</f>
        <v>#REF!</v>
      </c>
      <c r="I17" s="91" t="e">
        <f>Sheet1!#REF!/1000</f>
        <v>#REF!</v>
      </c>
      <c r="K17" s="101" t="e">
        <f>#REF!/1000</f>
        <v>#REF!</v>
      </c>
    </row>
    <row r="18" spans="1:11" ht="13.8" thickBot="1">
      <c r="A18" s="41"/>
      <c r="B18" s="42"/>
      <c r="C18" s="71"/>
      <c r="D18" s="71"/>
      <c r="E18" s="71"/>
      <c r="F18" s="71"/>
      <c r="G18" s="71"/>
      <c r="H18" s="71"/>
      <c r="I18" s="71"/>
      <c r="K18" s="113"/>
    </row>
    <row r="19" spans="1:11">
      <c r="A19" s="47" t="s">
        <v>65</v>
      </c>
      <c r="B19" s="48"/>
      <c r="C19" s="56" t="e">
        <f>Sheet1!B43/Sheet1!#REF!</f>
        <v>#REF!</v>
      </c>
      <c r="D19" s="56" t="e">
        <f>Sheet1!C43/Sheet1!#REF!</f>
        <v>#REF!</v>
      </c>
      <c r="E19" s="56" t="e">
        <f>Sheet1!D43/Sheet1!#REF!</f>
        <v>#REF!</v>
      </c>
      <c r="F19" s="72" t="e">
        <f>Sheet1!F43/Sheet1!#REF!</f>
        <v>#REF!</v>
      </c>
      <c r="G19" s="102" t="e">
        <f>Sheet1!#REF!/Sheet1!#REF!</f>
        <v>#REF!</v>
      </c>
      <c r="H19" s="56" t="e">
        <f>Sheet1!#REF!/Sheet1!#REF!</f>
        <v>#REF!</v>
      </c>
      <c r="I19" s="72" t="e">
        <f>Sheet1!#REF!/Sheet1!#REF!</f>
        <v>#REF!</v>
      </c>
      <c r="K19" s="114" t="e">
        <f>#REF!/Sheet1!F43</f>
        <v>#REF!</v>
      </c>
    </row>
    <row r="20" spans="1:11">
      <c r="A20" s="49" t="s">
        <v>70</v>
      </c>
      <c r="B20" s="29"/>
      <c r="C20" s="36">
        <f>Sheet1!B51/Sheet1!$F$51</f>
        <v>1.9494268374915711</v>
      </c>
      <c r="D20" s="36">
        <f>Sheet1!C51/Sheet1!$F$51</f>
        <v>1</v>
      </c>
      <c r="E20" s="36">
        <f>Sheet1!D51/Sheet1!$F$51</f>
        <v>1.9494268374915711</v>
      </c>
      <c r="F20" s="93">
        <f>Sheet1!F51/Sheet1!$F$51</f>
        <v>1</v>
      </c>
      <c r="G20" s="103" t="e">
        <f>Sheet1!#REF!/Sheet1!$F$51</f>
        <v>#REF!</v>
      </c>
      <c r="H20" s="36" t="e">
        <f>Sheet1!#REF!/Sheet1!$F$51</f>
        <v>#REF!</v>
      </c>
      <c r="I20" s="73" t="e">
        <f>Sheet1!#REF!/Sheet1!$F$51</f>
        <v>#REF!</v>
      </c>
      <c r="K20" s="115" t="e">
        <f>#REF!/Sheet1!F51</f>
        <v>#REF!</v>
      </c>
    </row>
    <row r="21" spans="1:11">
      <c r="A21" s="49" t="s">
        <v>66</v>
      </c>
      <c r="B21" s="29"/>
      <c r="C21" s="92">
        <f>Sheet1!B42/Sheet1!$B$42</f>
        <v>1</v>
      </c>
      <c r="D21" s="36">
        <f>Sheet1!C42/Sheet1!$B$42</f>
        <v>0.6939141222794567</v>
      </c>
      <c r="E21" s="36">
        <f>Sheet1!D42/Sheet1!$B$42</f>
        <v>1</v>
      </c>
      <c r="F21" s="73">
        <f>Sheet1!F42/Sheet1!$B$42</f>
        <v>0.6939141222794567</v>
      </c>
      <c r="G21" s="103" t="e">
        <f>Sheet1!#REF!/Sheet1!$B$42</f>
        <v>#REF!</v>
      </c>
      <c r="H21" s="36" t="e">
        <f>Sheet1!#REF!/Sheet1!$B$42</f>
        <v>#REF!</v>
      </c>
      <c r="I21" s="73" t="e">
        <f>Sheet1!#REF!/Sheet1!$B$42</f>
        <v>#REF!</v>
      </c>
      <c r="K21" s="116" t="e">
        <f>#REF!/Sheet1!F42</f>
        <v>#REF!</v>
      </c>
    </row>
    <row r="22" spans="1:11">
      <c r="A22" s="49" t="s">
        <v>67</v>
      </c>
      <c r="B22" s="29"/>
      <c r="C22" s="36">
        <f>Sheet1!B45/Sheet1!$F$45</f>
        <v>2</v>
      </c>
      <c r="D22" s="36">
        <f>Sheet1!C45/Sheet1!$F$45</f>
        <v>1</v>
      </c>
      <c r="E22" s="36">
        <f>Sheet1!D45/Sheet1!$F$45</f>
        <v>2</v>
      </c>
      <c r="F22" s="93">
        <f>Sheet1!F45/Sheet1!$F$45</f>
        <v>1</v>
      </c>
      <c r="G22" s="103" t="e">
        <f>Sheet1!#REF!/Sheet1!$F$45</f>
        <v>#REF!</v>
      </c>
      <c r="H22" s="36" t="e">
        <f>Sheet1!#REF!/Sheet1!$F$45</f>
        <v>#REF!</v>
      </c>
      <c r="I22" s="73" t="e">
        <f>Sheet1!#REF!/Sheet1!$F$45</f>
        <v>#REF!</v>
      </c>
      <c r="K22" s="115" t="e">
        <f>#REF!/Sheet1!F45</f>
        <v>#REF!</v>
      </c>
    </row>
    <row r="23" spans="1:11" s="59" customFormat="1" ht="13.8" thickBot="1">
      <c r="A23" s="46" t="s">
        <v>73</v>
      </c>
      <c r="B23" s="61"/>
      <c r="C23" s="62">
        <f>Sheet1!B53/Sheet1!$F$53</f>
        <v>0.96868813076563265</v>
      </c>
      <c r="D23" s="62">
        <f>Sheet1!C53/Sheet1!$F$53</f>
        <v>0.93537252455192377</v>
      </c>
      <c r="E23" s="62">
        <f>Sheet1!D53/Sheet1!$F$53</f>
        <v>1.3801702083145446</v>
      </c>
      <c r="F23" s="105">
        <f>Sheet1!F53/Sheet1!$F$53</f>
        <v>1</v>
      </c>
      <c r="G23" s="104" t="e">
        <f>Sheet1!#REF!/Sheet1!$F$53</f>
        <v>#REF!</v>
      </c>
      <c r="H23" s="62" t="e">
        <f>Sheet1!#REF!/Sheet1!$F$53</f>
        <v>#REF!</v>
      </c>
      <c r="I23" s="74" t="e">
        <f>Sheet1!#REF!/Sheet1!$F$53</f>
        <v>#REF!</v>
      </c>
      <c r="K23" s="117" t="e">
        <f>#REF!/Sheet1!F53</f>
        <v>#REF!</v>
      </c>
    </row>
    <row r="24" spans="1:11" ht="13.8" thickBot="1">
      <c r="A24" s="41"/>
      <c r="B24" s="42"/>
      <c r="C24" s="43"/>
      <c r="D24" s="43"/>
      <c r="E24" s="43"/>
      <c r="F24" s="43"/>
      <c r="G24" s="43"/>
      <c r="H24" s="43"/>
      <c r="I24" s="43"/>
      <c r="K24" s="118"/>
    </row>
    <row r="25" spans="1:11" ht="13.8" thickBot="1">
      <c r="A25" s="52" t="s">
        <v>75</v>
      </c>
      <c r="B25" s="53"/>
      <c r="C25" s="97">
        <f>Sheet1!B55/Sheet1!$B$55</f>
        <v>1</v>
      </c>
      <c r="D25" s="55">
        <f>Sheet1!C55/Sheet1!$B$55</f>
        <v>0.6815905881161809</v>
      </c>
      <c r="E25" s="55">
        <f>Sheet1!D55/Sheet1!$B$55</f>
        <v>1.1062102924984052</v>
      </c>
      <c r="F25" s="75">
        <f>Sheet1!F55/Sheet1!$B$55</f>
        <v>0.7333162189813508</v>
      </c>
      <c r="G25" s="108" t="e">
        <f>Sheet1!#REF!/Sheet1!$B$55</f>
        <v>#REF!</v>
      </c>
      <c r="H25" s="55" t="e">
        <f>Sheet1!#REF!/Sheet1!$B$55</f>
        <v>#REF!</v>
      </c>
      <c r="I25" s="75" t="e">
        <f>Sheet1!#REF!/Sheet1!$B$55</f>
        <v>#REF!</v>
      </c>
      <c r="K25" s="119" t="e">
        <f>#REF!/Sheet1!F55</f>
        <v>#REF!</v>
      </c>
    </row>
    <row r="26" spans="1:11" ht="13.8" thickBot="1">
      <c r="A26" s="41"/>
      <c r="B26" s="42"/>
      <c r="C26" s="71"/>
      <c r="D26" s="71"/>
      <c r="E26" s="71"/>
      <c r="F26" s="71"/>
      <c r="G26" s="71"/>
      <c r="H26" s="71"/>
      <c r="I26" s="71"/>
      <c r="K26" s="118"/>
    </row>
    <row r="27" spans="1:11">
      <c r="A27" s="47" t="s">
        <v>68</v>
      </c>
      <c r="B27" s="48"/>
      <c r="C27" s="56">
        <f>Sheet1!B57/Sheet1!$F$57</f>
        <v>0.9881028606006127</v>
      </c>
      <c r="D27" s="56">
        <f>Sheet1!C57/Sheet1!$F$57</f>
        <v>0.93508206936835825</v>
      </c>
      <c r="E27" s="56">
        <f>Sheet1!D57/Sheet1!$F$57</f>
        <v>1.3864782780149627</v>
      </c>
      <c r="F27" s="111">
        <f>Sheet1!F57/Sheet1!$F$57</f>
        <v>1</v>
      </c>
      <c r="G27" s="109" t="e">
        <f>Sheet1!#REF!/Sheet1!$F$57</f>
        <v>#REF!</v>
      </c>
      <c r="H27" s="56" t="e">
        <f>Sheet1!#REF!/Sheet1!$F$57</f>
        <v>#REF!</v>
      </c>
      <c r="I27" s="72" t="e">
        <f>Sheet1!#REF!/Sheet1!$F$57</f>
        <v>#REF!</v>
      </c>
      <c r="K27" s="114" t="e">
        <f>#REF!/Sheet1!F57</f>
        <v>#REF!</v>
      </c>
    </row>
    <row r="28" spans="1:11" ht="13.8" thickBot="1">
      <c r="A28" s="50" t="s">
        <v>69</v>
      </c>
      <c r="B28" s="51"/>
      <c r="C28" s="54" t="e">
        <f>Sheet1!B59/Sheet1!$E$59</f>
        <v>#DIV/0!</v>
      </c>
      <c r="D28" s="54" t="e">
        <f>Sheet1!C59/Sheet1!$E$59</f>
        <v>#DIV/0!</v>
      </c>
      <c r="E28" s="54" t="e">
        <f>Sheet1!D59/Sheet1!$E$59</f>
        <v>#DIV/0!</v>
      </c>
      <c r="F28" s="112" t="e">
        <f>Sheet1!E59/Sheet1!$E$59</f>
        <v>#DIV/0!</v>
      </c>
      <c r="G28" s="110" t="e">
        <f>Sheet1!#REF!/Sheet1!$E$59</f>
        <v>#REF!</v>
      </c>
      <c r="H28" s="54" t="e">
        <f>Sheet1!#REF!/Sheet1!$E$59</f>
        <v>#REF!</v>
      </c>
      <c r="I28" s="76" t="e">
        <f>Sheet1!#REF!/Sheet1!$E$59</f>
        <v>#REF!</v>
      </c>
      <c r="K28" s="120" t="e">
        <f>#REF!/Sheet1!E59</f>
        <v>#REF!</v>
      </c>
    </row>
    <row r="30" spans="1:11">
      <c r="C30" s="252"/>
      <c r="D30" s="252"/>
      <c r="E30" s="252"/>
      <c r="F30" s="252"/>
      <c r="G30" s="252"/>
    </row>
  </sheetData>
  <mergeCells count="1">
    <mergeCell ref="C30:G30"/>
  </mergeCells>
  <phoneticPr fontId="9" type="noConversion"/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>
      <selection activeCell="M25" sqref="M25"/>
    </sheetView>
  </sheetViews>
  <sheetFormatPr defaultRowHeight="13.2"/>
  <cols>
    <col min="1" max="1" width="26" bestFit="1" customWidth="1"/>
    <col min="2" max="2" width="8" style="1" customWidth="1"/>
    <col min="3" max="3" width="6" style="1" customWidth="1"/>
    <col min="4" max="4" width="26" bestFit="1" customWidth="1"/>
    <col min="5" max="5" width="9.33203125" style="1" bestFit="1" customWidth="1"/>
    <col min="6" max="6" width="6" bestFit="1" customWidth="1"/>
    <col min="7" max="7" width="2.33203125" customWidth="1"/>
    <col min="8" max="8" width="9.33203125" style="1" bestFit="1" customWidth="1"/>
    <col min="9" max="9" width="6" bestFit="1" customWidth="1"/>
  </cols>
  <sheetData>
    <row r="1" spans="1:9" s="34" customFormat="1">
      <c r="A1" s="33"/>
      <c r="B1" s="35" t="s">
        <v>113</v>
      </c>
      <c r="C1" s="35" t="s">
        <v>53</v>
      </c>
      <c r="D1" s="33"/>
      <c r="E1" s="35" t="s">
        <v>114</v>
      </c>
      <c r="F1" s="35" t="s">
        <v>53</v>
      </c>
      <c r="H1" s="35" t="s">
        <v>114</v>
      </c>
      <c r="I1" s="35" t="s">
        <v>53</v>
      </c>
    </row>
    <row r="2" spans="1:9">
      <c r="A2" s="175" t="s">
        <v>94</v>
      </c>
      <c r="B2" s="29">
        <v>200</v>
      </c>
      <c r="C2" s="29" t="s">
        <v>95</v>
      </c>
      <c r="D2" s="175" t="s">
        <v>94</v>
      </c>
      <c r="E2" s="29">
        <f>B2</f>
        <v>200</v>
      </c>
      <c r="F2" s="29" t="s">
        <v>95</v>
      </c>
      <c r="H2" s="29">
        <f>E2</f>
        <v>200</v>
      </c>
      <c r="I2" s="29" t="s">
        <v>95</v>
      </c>
    </row>
    <row r="3" spans="1:9">
      <c r="A3" s="175" t="s">
        <v>96</v>
      </c>
      <c r="B3" s="29">
        <v>1</v>
      </c>
      <c r="C3" s="121" t="s">
        <v>54</v>
      </c>
      <c r="D3" s="175" t="s">
        <v>96</v>
      </c>
      <c r="E3" s="29">
        <f t="shared" ref="E3:E5" si="0">B3</f>
        <v>1</v>
      </c>
      <c r="F3" s="121" t="s">
        <v>54</v>
      </c>
      <c r="H3" s="29">
        <f t="shared" ref="H3:H5" si="1">E3</f>
        <v>1</v>
      </c>
      <c r="I3" s="121" t="s">
        <v>115</v>
      </c>
    </row>
    <row r="4" spans="1:9">
      <c r="A4" s="175" t="s">
        <v>92</v>
      </c>
      <c r="B4" s="29">
        <f>B2*0.000000000001*B3*1000000/0.000001</f>
        <v>200.00000000000003</v>
      </c>
      <c r="C4" s="29" t="s">
        <v>93</v>
      </c>
      <c r="D4" s="175" t="s">
        <v>92</v>
      </c>
      <c r="E4" s="29">
        <f t="shared" si="0"/>
        <v>200.00000000000003</v>
      </c>
      <c r="F4" s="29" t="s">
        <v>93</v>
      </c>
      <c r="H4" s="29">
        <f>H2*0.000000000001*H3*1000/0.000001</f>
        <v>0.20000000000000004</v>
      </c>
      <c r="I4" s="29" t="s">
        <v>93</v>
      </c>
    </row>
    <row r="5" spans="1:9">
      <c r="A5" s="175" t="s">
        <v>110</v>
      </c>
      <c r="B5" s="29">
        <v>1300</v>
      </c>
      <c r="C5" s="29" t="s">
        <v>54</v>
      </c>
      <c r="D5" s="175" t="s">
        <v>110</v>
      </c>
      <c r="E5" s="29">
        <f t="shared" si="0"/>
        <v>1300</v>
      </c>
      <c r="F5" s="29" t="s">
        <v>54</v>
      </c>
      <c r="H5" s="29">
        <f t="shared" si="1"/>
        <v>1300</v>
      </c>
      <c r="I5" s="29" t="s">
        <v>54</v>
      </c>
    </row>
    <row r="6" spans="1:9">
      <c r="A6" s="175" t="s">
        <v>0</v>
      </c>
      <c r="B6" s="29">
        <v>20</v>
      </c>
      <c r="C6" s="29" t="s">
        <v>55</v>
      </c>
      <c r="D6" s="175" t="s">
        <v>0</v>
      </c>
      <c r="E6" s="29">
        <v>15</v>
      </c>
      <c r="F6" s="29" t="s">
        <v>55</v>
      </c>
      <c r="H6" s="29">
        <v>15</v>
      </c>
      <c r="I6" s="29" t="s">
        <v>55</v>
      </c>
    </row>
    <row r="7" spans="1:9">
      <c r="A7" s="175" t="s">
        <v>33</v>
      </c>
      <c r="B7" s="176">
        <v>18000000000</v>
      </c>
      <c r="C7" s="29"/>
      <c r="D7" s="175" t="s">
        <v>33</v>
      </c>
      <c r="E7" s="176">
        <v>20000000000</v>
      </c>
      <c r="F7" s="29"/>
      <c r="H7" s="176">
        <v>20000000000</v>
      </c>
      <c r="I7" s="29"/>
    </row>
    <row r="8" spans="1:9">
      <c r="A8" s="175" t="s">
        <v>14</v>
      </c>
      <c r="B8" s="29">
        <v>1.038</v>
      </c>
      <c r="C8" s="29" t="s">
        <v>57</v>
      </c>
      <c r="D8" s="175" t="s">
        <v>14</v>
      </c>
      <c r="E8" s="31">
        <f t="shared" ref="E8:E9" si="2">B8</f>
        <v>1.038</v>
      </c>
      <c r="F8" s="29" t="s">
        <v>57</v>
      </c>
      <c r="H8" s="31">
        <f t="shared" ref="H8:H9" si="3">E8</f>
        <v>1.038</v>
      </c>
      <c r="I8" s="29" t="s">
        <v>57</v>
      </c>
    </row>
    <row r="9" spans="1:9">
      <c r="A9" s="175" t="s">
        <v>7</v>
      </c>
      <c r="B9" s="29">
        <v>1036</v>
      </c>
      <c r="C9" s="29" t="s">
        <v>58</v>
      </c>
      <c r="D9" s="175" t="s">
        <v>7</v>
      </c>
      <c r="E9" s="32">
        <f t="shared" si="2"/>
        <v>1036</v>
      </c>
      <c r="F9" s="29" t="s">
        <v>58</v>
      </c>
      <c r="H9" s="32">
        <f t="shared" si="3"/>
        <v>1036</v>
      </c>
      <c r="I9" s="29" t="s">
        <v>58</v>
      </c>
    </row>
    <row r="10" spans="1:9">
      <c r="A10" s="175" t="s">
        <v>111</v>
      </c>
      <c r="B10" s="29">
        <v>14</v>
      </c>
      <c r="C10" s="29"/>
      <c r="D10" s="175" t="s">
        <v>111</v>
      </c>
      <c r="E10" s="29">
        <v>18</v>
      </c>
      <c r="F10" s="29"/>
      <c r="H10" s="29">
        <v>18</v>
      </c>
      <c r="I10" s="29"/>
    </row>
    <row r="11" spans="1:9">
      <c r="A11" s="175" t="s">
        <v>87</v>
      </c>
      <c r="B11" s="29">
        <v>112</v>
      </c>
      <c r="C11" s="29"/>
      <c r="D11" s="175" t="s">
        <v>87</v>
      </c>
      <c r="E11" s="29">
        <f>E10*8</f>
        <v>144</v>
      </c>
      <c r="F11" s="29"/>
      <c r="H11" s="29">
        <f>H10*8</f>
        <v>144</v>
      </c>
      <c r="I11" s="29"/>
    </row>
    <row r="12" spans="1:9">
      <c r="A12" s="175" t="s">
        <v>88</v>
      </c>
      <c r="B12" s="176">
        <v>40000000</v>
      </c>
      <c r="C12" s="29"/>
      <c r="D12" s="175" t="s">
        <v>88</v>
      </c>
      <c r="E12" s="176">
        <v>37000000</v>
      </c>
      <c r="F12" s="29"/>
      <c r="H12" s="176">
        <v>37000000</v>
      </c>
      <c r="I12" s="29"/>
    </row>
    <row r="13" spans="1:9">
      <c r="A13" s="177"/>
      <c r="B13" s="178"/>
      <c r="C13" s="42"/>
      <c r="D13" s="177"/>
      <c r="F13" s="42"/>
      <c r="I13" s="42"/>
    </row>
    <row r="14" spans="1:9">
      <c r="A14" s="151" t="s">
        <v>112</v>
      </c>
      <c r="B14" s="179" t="e">
        <f>Sheet1!#REF!/1000</f>
        <v>#REF!</v>
      </c>
      <c r="C14" s="29" t="s">
        <v>62</v>
      </c>
      <c r="D14" s="151" t="s">
        <v>112</v>
      </c>
      <c r="E14" s="29">
        <v>4.5999999999999996</v>
      </c>
      <c r="F14" s="29" t="s">
        <v>62</v>
      </c>
      <c r="H14" s="29">
        <v>2.6</v>
      </c>
      <c r="I14" s="29" t="s">
        <v>62</v>
      </c>
    </row>
    <row r="15" spans="1:9">
      <c r="A15" s="175" t="s">
        <v>39</v>
      </c>
      <c r="B15" s="32" t="e">
        <f>B11*B14</f>
        <v>#REF!</v>
      </c>
      <c r="C15" s="29" t="s">
        <v>62</v>
      </c>
      <c r="D15" s="175" t="s">
        <v>39</v>
      </c>
      <c r="E15" s="32">
        <f>E14*E11</f>
        <v>662.4</v>
      </c>
      <c r="F15" s="29" t="s">
        <v>62</v>
      </c>
      <c r="H15" s="32">
        <f>H14*H11</f>
        <v>374.40000000000003</v>
      </c>
      <c r="I15" s="29" t="s">
        <v>62</v>
      </c>
    </row>
    <row r="16" spans="1:9">
      <c r="A16" s="175" t="s">
        <v>105</v>
      </c>
      <c r="B16" s="29">
        <v>22.6</v>
      </c>
      <c r="C16" s="29" t="s">
        <v>104</v>
      </c>
      <c r="D16" s="175" t="s">
        <v>105</v>
      </c>
      <c r="E16" s="30">
        <f>(E6*1000000*E8)^2/(E9*E7)</f>
        <v>11.700043436293436</v>
      </c>
      <c r="F16" s="29" t="s">
        <v>104</v>
      </c>
      <c r="H16" s="30">
        <f>(H6*1000000*H8)^2/(H9*H7)</f>
        <v>11.700043436293436</v>
      </c>
      <c r="I16" s="29" t="s">
        <v>104</v>
      </c>
    </row>
    <row r="17" spans="1:9">
      <c r="A17" s="175" t="s">
        <v>106</v>
      </c>
      <c r="B17" s="30">
        <f>B16*B11/1000</f>
        <v>2.5312000000000001</v>
      </c>
      <c r="C17" s="29" t="s">
        <v>62</v>
      </c>
      <c r="D17" s="175" t="s">
        <v>106</v>
      </c>
      <c r="E17" s="30">
        <f>E16*E11/1000</f>
        <v>1.6848062548262548</v>
      </c>
      <c r="F17" s="29" t="s">
        <v>62</v>
      </c>
      <c r="H17" s="30">
        <f>H16*H11/1000</f>
        <v>1.6848062548262548</v>
      </c>
      <c r="I17" s="29" t="s">
        <v>62</v>
      </c>
    </row>
    <row r="18" spans="1:9">
      <c r="A18" s="175" t="s">
        <v>107</v>
      </c>
      <c r="B18" s="29">
        <v>2</v>
      </c>
      <c r="C18" s="29" t="s">
        <v>104</v>
      </c>
      <c r="D18" s="175" t="s">
        <v>107</v>
      </c>
      <c r="E18" s="29">
        <f>B18</f>
        <v>2</v>
      </c>
      <c r="F18" s="29" t="s">
        <v>104</v>
      </c>
      <c r="H18" s="29">
        <f>E18</f>
        <v>2</v>
      </c>
      <c r="I18" s="29" t="s">
        <v>104</v>
      </c>
    </row>
    <row r="19" spans="1:9">
      <c r="A19" s="175" t="s">
        <v>108</v>
      </c>
      <c r="B19" s="29">
        <f>224/1000</f>
        <v>0.224</v>
      </c>
      <c r="C19" s="29" t="s">
        <v>62</v>
      </c>
      <c r="D19" s="175" t="s">
        <v>108</v>
      </c>
      <c r="E19" s="29">
        <f>E18*E11/1000</f>
        <v>0.28799999999999998</v>
      </c>
      <c r="F19" s="29" t="s">
        <v>62</v>
      </c>
      <c r="H19" s="29">
        <f>H18*H11/1000</f>
        <v>0.28799999999999998</v>
      </c>
      <c r="I19" s="29" t="s">
        <v>62</v>
      </c>
    </row>
    <row r="20" spans="1:9">
      <c r="A20" s="175" t="s">
        <v>109</v>
      </c>
      <c r="B20" s="95">
        <f>(B19+B17)*1.5</f>
        <v>4.1328000000000005</v>
      </c>
      <c r="C20" s="29" t="s">
        <v>62</v>
      </c>
      <c r="D20" s="175" t="s">
        <v>109</v>
      </c>
      <c r="E20" s="95">
        <f>(E19+E17)*1.5</f>
        <v>2.9592093822393823</v>
      </c>
      <c r="F20" s="29" t="s">
        <v>62</v>
      </c>
      <c r="H20" s="95">
        <f>(H19+H17)*1.5</f>
        <v>2.9592093822393823</v>
      </c>
      <c r="I20" s="29" t="s">
        <v>62</v>
      </c>
    </row>
    <row r="21" spans="1:9">
      <c r="A21" s="177"/>
      <c r="B21" s="42"/>
      <c r="C21" s="42"/>
      <c r="D21" s="177"/>
      <c r="F21" s="42"/>
      <c r="I21" s="42"/>
    </row>
    <row r="22" spans="1:9">
      <c r="A22" s="175" t="s">
        <v>89</v>
      </c>
      <c r="B22" s="95" t="e">
        <f>B15/0.5/1000</f>
        <v>#REF!</v>
      </c>
      <c r="C22" s="29" t="s">
        <v>61</v>
      </c>
      <c r="D22" s="175" t="s">
        <v>89</v>
      </c>
      <c r="E22" s="95">
        <f>E15/0.5/1000</f>
        <v>1.3248</v>
      </c>
      <c r="F22" s="29" t="s">
        <v>61</v>
      </c>
      <c r="H22" s="95">
        <f>H15/0.5/1000</f>
        <v>0.74880000000000002</v>
      </c>
      <c r="I22" s="29" t="s">
        <v>61</v>
      </c>
    </row>
    <row r="23" spans="1:9">
      <c r="A23" s="175" t="s">
        <v>90</v>
      </c>
      <c r="B23" s="95">
        <f>B20*1000/1000</f>
        <v>4.1328000000000005</v>
      </c>
      <c r="C23" s="29" t="s">
        <v>61</v>
      </c>
      <c r="D23" s="175" t="s">
        <v>90</v>
      </c>
      <c r="E23" s="95">
        <f>E20*1000/1000</f>
        <v>2.9592093822393823</v>
      </c>
      <c r="F23" s="29" t="s">
        <v>61</v>
      </c>
      <c r="H23" s="95">
        <f>H20*1000/1000</f>
        <v>2.9592093822393823</v>
      </c>
      <c r="I23" s="29" t="s">
        <v>61</v>
      </c>
    </row>
    <row r="24" spans="1:9">
      <c r="A24" s="175" t="s">
        <v>91</v>
      </c>
      <c r="B24" s="95" t="e">
        <f>B22+B23</f>
        <v>#REF!</v>
      </c>
      <c r="C24" s="29" t="s">
        <v>61</v>
      </c>
      <c r="D24" s="175" t="s">
        <v>91</v>
      </c>
      <c r="E24" s="95">
        <f>E22+E23</f>
        <v>4.2840093822393825</v>
      </c>
      <c r="F24" s="29" t="s">
        <v>61</v>
      </c>
      <c r="H24" s="95">
        <f>H22+H23</f>
        <v>3.7080093822393825</v>
      </c>
      <c r="I24" s="29" t="s">
        <v>61</v>
      </c>
    </row>
    <row r="25" spans="1:9">
      <c r="A25" s="177"/>
      <c r="B25" s="42"/>
      <c r="C25" s="42"/>
      <c r="D25" s="177"/>
    </row>
    <row r="26" spans="1:9" ht="25.5" customHeight="1">
      <c r="A26" s="253"/>
      <c r="B26" s="253"/>
      <c r="C26" s="253"/>
    </row>
  </sheetData>
  <mergeCells count="1">
    <mergeCell ref="A26:C26"/>
  </mergeCells>
  <phoneticPr fontId="9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96"/>
  <sheetViews>
    <sheetView workbookViewId="0">
      <selection activeCell="Q22" sqref="Q22"/>
    </sheetView>
  </sheetViews>
  <sheetFormatPr defaultRowHeight="13.2"/>
  <cols>
    <col min="4" max="4" width="16" bestFit="1" customWidth="1"/>
    <col min="5" max="5" width="15.88671875" bestFit="1" customWidth="1"/>
    <col min="7" max="7" width="10" bestFit="1" customWidth="1"/>
  </cols>
  <sheetData>
    <row r="1" spans="1:8">
      <c r="A1" t="s">
        <v>15</v>
      </c>
      <c r="B1" t="s">
        <v>99</v>
      </c>
      <c r="C1" t="s">
        <v>102</v>
      </c>
      <c r="D1" t="s">
        <v>97</v>
      </c>
      <c r="E1" t="s">
        <v>98</v>
      </c>
    </row>
    <row r="2" spans="1:8">
      <c r="A2" s="5">
        <v>100000</v>
      </c>
      <c r="B2" s="5">
        <f>A2/(PI()*1300000000)</f>
        <v>2.4485375860291591E-5</v>
      </c>
      <c r="C2" s="5">
        <f>1.256*A2/(PI()*$G$6)</f>
        <v>3.075363208052624E-5</v>
      </c>
      <c r="D2">
        <f>($G$2*299792458/$G$6/2*9)^2/(4*$G$3*A2*(1-EXP(-(C2/B2)))^2)</f>
        <v>2032141.4215844623</v>
      </c>
      <c r="E2" s="5">
        <f>($G$2*299792458/$G$6/2*9)^2/(4*$G$3*A2)*(1+($G$7*$G$3*A2)/($G$2*299792458/$G$6/2*9))^2</f>
        <v>1039491.2560760612</v>
      </c>
      <c r="G2" s="5">
        <v>20000000</v>
      </c>
      <c r="H2" t="s">
        <v>100</v>
      </c>
    </row>
    <row r="3" spans="1:8">
      <c r="A3" s="5">
        <f>A2+100000</f>
        <v>200000</v>
      </c>
      <c r="B3" s="5">
        <f t="shared" ref="B3:B66" si="0">A3/(PI()*1300000000)</f>
        <v>4.8970751720583181E-5</v>
      </c>
      <c r="C3" s="5">
        <f t="shared" ref="C3:C66" si="1">1.256*A3/(PI()*$G$6)</f>
        <v>6.1507264161052481E-5</v>
      </c>
      <c r="D3">
        <f t="shared" ref="D3:D66" si="2">($G$2*299792458/$G$6/2*9)^2/(4*$G$3*A3*(1-EXP(-(C3/B3)))^2)</f>
        <v>1016070.7107922311</v>
      </c>
      <c r="E3" s="5">
        <f t="shared" ref="E3:E66" si="3">($G$2*299792458/$G$6/2*9)^2/(4*$G$3*A3)*(1+($G$7*$G$3*A3)/($G$2*299792458/$G$6/2*9))^2</f>
        <v>519746.66578270844</v>
      </c>
      <c r="G3">
        <v>1036</v>
      </c>
      <c r="H3" t="s">
        <v>7</v>
      </c>
    </row>
    <row r="4" spans="1:8">
      <c r="A4" s="5">
        <f t="shared" ref="A4:A67" si="4">A3+100000</f>
        <v>300000</v>
      </c>
      <c r="B4" s="5">
        <f t="shared" si="0"/>
        <v>7.3456127580874775E-5</v>
      </c>
      <c r="C4" s="5">
        <f t="shared" si="1"/>
        <v>9.2260896241578715E-5</v>
      </c>
      <c r="D4">
        <f t="shared" si="2"/>
        <v>677380.47386148747</v>
      </c>
      <c r="E4" s="5">
        <f t="shared" si="3"/>
        <v>346498.46901894815</v>
      </c>
      <c r="G4" s="5">
        <v>9.9999999999999995E-7</v>
      </c>
      <c r="H4" t="s">
        <v>102</v>
      </c>
    </row>
    <row r="5" spans="1:8">
      <c r="A5" s="5">
        <f t="shared" si="4"/>
        <v>400000</v>
      </c>
      <c r="B5" s="5">
        <f t="shared" si="0"/>
        <v>9.7941503441166362E-5</v>
      </c>
      <c r="C5" s="5">
        <f t="shared" si="1"/>
        <v>1.2301452832210496E-4</v>
      </c>
      <c r="D5">
        <f t="shared" si="2"/>
        <v>508035.35539611557</v>
      </c>
      <c r="E5" s="5">
        <f t="shared" si="3"/>
        <v>259874.37063758608</v>
      </c>
      <c r="G5" s="5">
        <f>300000000/G6/2</f>
        <v>0.11538461538461539</v>
      </c>
      <c r="H5" t="s">
        <v>101</v>
      </c>
    </row>
    <row r="6" spans="1:8">
      <c r="A6" s="5">
        <f t="shared" si="4"/>
        <v>500000</v>
      </c>
      <c r="B6" s="5">
        <f t="shared" si="0"/>
        <v>1.2242687930145795E-4</v>
      </c>
      <c r="C6" s="5">
        <f t="shared" si="1"/>
        <v>1.5376816040263121E-4</v>
      </c>
      <c r="D6">
        <f t="shared" si="2"/>
        <v>406428.28431689239</v>
      </c>
      <c r="E6" s="5">
        <f t="shared" si="3"/>
        <v>207899.91160918327</v>
      </c>
      <c r="G6" s="5">
        <v>1300000000</v>
      </c>
      <c r="H6" t="s">
        <v>1</v>
      </c>
    </row>
    <row r="7" spans="1:8">
      <c r="A7" s="5">
        <f t="shared" si="4"/>
        <v>600000</v>
      </c>
      <c r="B7" s="5">
        <f t="shared" si="0"/>
        <v>1.4691225516174955E-4</v>
      </c>
      <c r="C7" s="5">
        <f t="shared" si="1"/>
        <v>1.8452179248315743E-4</v>
      </c>
      <c r="D7">
        <f t="shared" si="2"/>
        <v>338690.23693074373</v>
      </c>
      <c r="E7" s="5">
        <f t="shared" si="3"/>
        <v>173250.27225725999</v>
      </c>
      <c r="G7">
        <f>0.0000000002*1000</f>
        <v>2.0000000000000002E-7</v>
      </c>
      <c r="H7" t="s">
        <v>103</v>
      </c>
    </row>
    <row r="8" spans="1:8">
      <c r="A8" s="5">
        <f t="shared" si="4"/>
        <v>700000</v>
      </c>
      <c r="B8" s="5">
        <f t="shared" si="0"/>
        <v>1.7139763102204115E-4</v>
      </c>
      <c r="C8" s="5">
        <f t="shared" si="1"/>
        <v>2.1527542456368368E-4</v>
      </c>
      <c r="D8">
        <f t="shared" si="2"/>
        <v>290305.91736920888</v>
      </c>
      <c r="E8" s="5">
        <f t="shared" si="3"/>
        <v>148500.52986332509</v>
      </c>
    </row>
    <row r="9" spans="1:8">
      <c r="A9" s="5">
        <f t="shared" si="4"/>
        <v>800000</v>
      </c>
      <c r="B9" s="5">
        <f t="shared" si="0"/>
        <v>1.9588300688233272E-4</v>
      </c>
      <c r="C9" s="5">
        <f t="shared" si="1"/>
        <v>2.4602905664420992E-4</v>
      </c>
      <c r="D9">
        <f t="shared" si="2"/>
        <v>254017.67769805779</v>
      </c>
      <c r="E9" s="5">
        <f t="shared" si="3"/>
        <v>129938.22306813291</v>
      </c>
    </row>
    <row r="10" spans="1:8">
      <c r="A10" s="5">
        <f t="shared" si="4"/>
        <v>900000</v>
      </c>
      <c r="B10" s="5">
        <f t="shared" si="0"/>
        <v>2.2036838274262433E-4</v>
      </c>
      <c r="C10" s="5">
        <f t="shared" si="1"/>
        <v>2.7678268872473614E-4</v>
      </c>
      <c r="D10">
        <f t="shared" si="2"/>
        <v>225793.4912871625</v>
      </c>
      <c r="E10" s="5">
        <f t="shared" si="3"/>
        <v>115500.87333876919</v>
      </c>
    </row>
    <row r="11" spans="1:8">
      <c r="A11" s="5">
        <f t="shared" si="4"/>
        <v>1000000</v>
      </c>
      <c r="B11" s="5">
        <f t="shared" si="0"/>
        <v>2.448537586029159E-4</v>
      </c>
      <c r="C11" s="5">
        <f t="shared" si="1"/>
        <v>3.0753632080526242E-4</v>
      </c>
      <c r="D11">
        <f t="shared" si="2"/>
        <v>203214.14215844619</v>
      </c>
      <c r="E11" s="5">
        <f t="shared" si="3"/>
        <v>103950.99355548545</v>
      </c>
    </row>
    <row r="12" spans="1:8">
      <c r="A12" s="5">
        <f t="shared" si="4"/>
        <v>1100000</v>
      </c>
      <c r="B12" s="5">
        <f t="shared" si="0"/>
        <v>2.693391344632075E-4</v>
      </c>
      <c r="C12" s="5">
        <f t="shared" si="1"/>
        <v>3.3828995288578864E-4</v>
      </c>
      <c r="D12">
        <f t="shared" si="2"/>
        <v>184740.12923495111</v>
      </c>
      <c r="E12" s="5">
        <f t="shared" si="3"/>
        <v>94501.091914805278</v>
      </c>
    </row>
    <row r="13" spans="1:8">
      <c r="A13" s="5">
        <f t="shared" si="4"/>
        <v>1200000</v>
      </c>
      <c r="B13" s="5">
        <f t="shared" si="0"/>
        <v>2.938245103234991E-4</v>
      </c>
      <c r="C13" s="5">
        <f t="shared" si="1"/>
        <v>3.6904358496631486E-4</v>
      </c>
      <c r="D13">
        <f t="shared" si="2"/>
        <v>169345.11846537187</v>
      </c>
      <c r="E13" s="5">
        <f t="shared" si="3"/>
        <v>86626.173881077819</v>
      </c>
    </row>
    <row r="14" spans="1:8">
      <c r="A14" s="5">
        <f t="shared" si="4"/>
        <v>1300000</v>
      </c>
      <c r="B14" s="5">
        <f t="shared" si="0"/>
        <v>3.183098861837907E-4</v>
      </c>
      <c r="C14" s="5">
        <f t="shared" si="1"/>
        <v>3.9979721704684113E-4</v>
      </c>
      <c r="D14">
        <f t="shared" si="2"/>
        <v>156318.57089111247</v>
      </c>
      <c r="E14" s="5">
        <f t="shared" si="3"/>
        <v>79962.781698852414</v>
      </c>
    </row>
    <row r="15" spans="1:8">
      <c r="A15" s="5">
        <f t="shared" si="4"/>
        <v>1400000</v>
      </c>
      <c r="B15" s="5">
        <f t="shared" si="0"/>
        <v>3.427952620440823E-4</v>
      </c>
      <c r="C15" s="5">
        <f t="shared" si="1"/>
        <v>4.3055084912736735E-4</v>
      </c>
      <c r="D15">
        <f t="shared" si="2"/>
        <v>145152.95868460444</v>
      </c>
      <c r="E15" s="5">
        <f t="shared" si="3"/>
        <v>74251.302685664399</v>
      </c>
    </row>
    <row r="16" spans="1:8">
      <c r="A16" s="5">
        <f t="shared" si="4"/>
        <v>1500000</v>
      </c>
      <c r="B16" s="5">
        <f t="shared" si="0"/>
        <v>3.672806379043739E-4</v>
      </c>
      <c r="C16" s="5">
        <f t="shared" si="1"/>
        <v>4.6130448120789357E-4</v>
      </c>
      <c r="D16">
        <f t="shared" si="2"/>
        <v>135476.09477229748</v>
      </c>
      <c r="E16" s="5">
        <f t="shared" si="3"/>
        <v>69301.354207706216</v>
      </c>
    </row>
    <row r="17" spans="1:5">
      <c r="A17" s="5">
        <f t="shared" si="4"/>
        <v>1600000</v>
      </c>
      <c r="B17" s="5">
        <f t="shared" si="0"/>
        <v>3.9176601376466545E-4</v>
      </c>
      <c r="C17" s="5">
        <f t="shared" si="1"/>
        <v>4.9205811328841985E-4</v>
      </c>
      <c r="D17">
        <f t="shared" si="2"/>
        <v>127008.83884902889</v>
      </c>
      <c r="E17" s="5">
        <f t="shared" si="3"/>
        <v>64970.149289622306</v>
      </c>
    </row>
    <row r="18" spans="1:5">
      <c r="A18" s="5">
        <f t="shared" si="4"/>
        <v>1700000</v>
      </c>
      <c r="B18" s="5">
        <f t="shared" si="0"/>
        <v>4.1625138962495705E-4</v>
      </c>
      <c r="C18" s="5">
        <f t="shared" si="1"/>
        <v>5.2281174536894612E-4</v>
      </c>
      <c r="D18">
        <f t="shared" si="2"/>
        <v>119537.73068143893</v>
      </c>
      <c r="E18" s="5">
        <f t="shared" si="3"/>
        <v>61148.497891434854</v>
      </c>
    </row>
    <row r="19" spans="1:5">
      <c r="A19" s="5">
        <f t="shared" si="4"/>
        <v>1800000</v>
      </c>
      <c r="B19" s="5">
        <f t="shared" si="0"/>
        <v>4.4073676548524865E-4</v>
      </c>
      <c r="C19" s="5">
        <f t="shared" si="1"/>
        <v>5.5356537744947229E-4</v>
      </c>
      <c r="D19">
        <f t="shared" si="2"/>
        <v>112896.74564358125</v>
      </c>
      <c r="E19" s="5">
        <f t="shared" si="3"/>
        <v>57751.474426494438</v>
      </c>
    </row>
    <row r="20" spans="1:5">
      <c r="A20" s="5">
        <f t="shared" si="4"/>
        <v>1900000</v>
      </c>
      <c r="B20" s="5">
        <f t="shared" si="0"/>
        <v>4.6522214134554025E-4</v>
      </c>
      <c r="C20" s="5">
        <f t="shared" si="1"/>
        <v>5.8431900952999856E-4</v>
      </c>
      <c r="D20">
        <f t="shared" si="2"/>
        <v>106954.81166234011</v>
      </c>
      <c r="E20" s="5">
        <f t="shared" si="3"/>
        <v>54712.032379025244</v>
      </c>
    </row>
    <row r="21" spans="1:5">
      <c r="A21" s="5">
        <f t="shared" si="4"/>
        <v>2000000</v>
      </c>
      <c r="B21" s="5">
        <f t="shared" si="0"/>
        <v>4.897075172058318E-4</v>
      </c>
      <c r="C21" s="5">
        <f t="shared" si="1"/>
        <v>6.1507264161052484E-4</v>
      </c>
      <c r="D21">
        <f t="shared" si="2"/>
        <v>101607.0710792231</v>
      </c>
      <c r="E21" s="5">
        <f t="shared" si="3"/>
        <v>51976.534536406572</v>
      </c>
    </row>
    <row r="22" spans="1:5">
      <c r="A22" s="5">
        <f t="shared" si="4"/>
        <v>2100000</v>
      </c>
      <c r="B22" s="5">
        <f t="shared" si="0"/>
        <v>5.1419289306612345E-4</v>
      </c>
      <c r="C22" s="5">
        <f t="shared" si="1"/>
        <v>6.45826273691051E-4</v>
      </c>
      <c r="D22">
        <f t="shared" si="2"/>
        <v>96768.639123069632</v>
      </c>
      <c r="E22" s="5">
        <f t="shared" si="3"/>
        <v>49501.560297945471</v>
      </c>
    </row>
    <row r="23" spans="1:5">
      <c r="A23" s="5">
        <f t="shared" si="4"/>
        <v>2200000</v>
      </c>
      <c r="B23" s="5">
        <f t="shared" si="0"/>
        <v>5.38678268926415E-4</v>
      </c>
      <c r="C23" s="5">
        <f t="shared" si="1"/>
        <v>6.7657990577157728E-4</v>
      </c>
      <c r="D23">
        <f t="shared" si="2"/>
        <v>92370.064617475553</v>
      </c>
      <c r="E23" s="5">
        <f t="shared" si="3"/>
        <v>47251.583717620488</v>
      </c>
    </row>
    <row r="24" spans="1:5">
      <c r="A24" s="5">
        <f t="shared" si="4"/>
        <v>2300000</v>
      </c>
      <c r="B24" s="5">
        <f t="shared" si="0"/>
        <v>5.6316364478670665E-4</v>
      </c>
      <c r="C24" s="5">
        <f t="shared" si="1"/>
        <v>7.0733353785210355E-4</v>
      </c>
      <c r="D24">
        <f t="shared" si="2"/>
        <v>88353.974851498351</v>
      </c>
      <c r="E24" s="5">
        <f t="shared" si="3"/>
        <v>45197.257274805153</v>
      </c>
    </row>
    <row r="25" spans="1:5">
      <c r="A25" s="5">
        <f t="shared" si="4"/>
        <v>2400000</v>
      </c>
      <c r="B25" s="5">
        <f t="shared" si="0"/>
        <v>5.876490206469982E-4</v>
      </c>
      <c r="C25" s="5">
        <f t="shared" si="1"/>
        <v>7.3808716993262972E-4</v>
      </c>
      <c r="D25">
        <f t="shared" si="2"/>
        <v>84672.559232685933</v>
      </c>
      <c r="E25" s="5">
        <f t="shared" si="3"/>
        <v>43314.124702310764</v>
      </c>
    </row>
    <row r="26" spans="1:5">
      <c r="A26" s="5">
        <f t="shared" si="4"/>
        <v>2500000</v>
      </c>
      <c r="B26" s="5">
        <f t="shared" si="0"/>
        <v>6.1213439650728986E-4</v>
      </c>
      <c r="C26" s="5">
        <f t="shared" si="1"/>
        <v>7.6884080201315599E-4</v>
      </c>
      <c r="D26">
        <f t="shared" si="2"/>
        <v>81285.656863378492</v>
      </c>
      <c r="E26" s="5">
        <f t="shared" si="3"/>
        <v>41581.642735698799</v>
      </c>
    </row>
    <row r="27" spans="1:5">
      <c r="A27" s="5">
        <f t="shared" si="4"/>
        <v>2600000</v>
      </c>
      <c r="B27" s="5">
        <f t="shared" si="0"/>
        <v>6.366197723675814E-4</v>
      </c>
      <c r="C27" s="5">
        <f t="shared" si="1"/>
        <v>7.9959443409368227E-4</v>
      </c>
      <c r="D27">
        <f t="shared" si="2"/>
        <v>78159.285445556234</v>
      </c>
      <c r="E27" s="5">
        <f t="shared" si="3"/>
        <v>39982.428612752061</v>
      </c>
    </row>
    <row r="28" spans="1:5">
      <c r="A28" s="5">
        <f t="shared" si="4"/>
        <v>2700000</v>
      </c>
      <c r="B28" s="5">
        <f t="shared" si="0"/>
        <v>6.6110514822787295E-4</v>
      </c>
      <c r="C28" s="5">
        <f t="shared" si="1"/>
        <v>8.3034806617420843E-4</v>
      </c>
      <c r="D28">
        <f t="shared" si="2"/>
        <v>75264.497095720828</v>
      </c>
      <c r="E28" s="5">
        <f t="shared" si="3"/>
        <v>38501.674795285529</v>
      </c>
    </row>
    <row r="29" spans="1:5">
      <c r="A29" s="5">
        <f t="shared" si="4"/>
        <v>2800000</v>
      </c>
      <c r="B29" s="5">
        <f t="shared" si="0"/>
        <v>6.855905240881646E-4</v>
      </c>
      <c r="C29" s="5">
        <f t="shared" si="1"/>
        <v>8.6110169825473471E-4</v>
      </c>
      <c r="D29">
        <f t="shared" si="2"/>
        <v>72576.47934230222</v>
      </c>
      <c r="E29" s="5">
        <f t="shared" si="3"/>
        <v>37126.689107712031</v>
      </c>
    </row>
    <row r="30" spans="1:5">
      <c r="A30" s="5">
        <f t="shared" si="4"/>
        <v>2900000</v>
      </c>
      <c r="B30" s="5">
        <f t="shared" si="0"/>
        <v>7.1007589994845615E-4</v>
      </c>
      <c r="C30" s="5">
        <f t="shared" si="1"/>
        <v>8.9185533033526098E-4</v>
      </c>
      <c r="D30">
        <f t="shared" si="2"/>
        <v>70073.842123602139</v>
      </c>
      <c r="E30" s="5">
        <f t="shared" si="3"/>
        <v>35846.530019352984</v>
      </c>
    </row>
    <row r="31" spans="1:5">
      <c r="A31" s="5">
        <f t="shared" si="4"/>
        <v>3000000</v>
      </c>
      <c r="B31" s="5">
        <f t="shared" si="0"/>
        <v>7.3456127580874781E-4</v>
      </c>
      <c r="C31" s="5">
        <f t="shared" si="1"/>
        <v>9.2260896241578715E-4</v>
      </c>
      <c r="D31">
        <f t="shared" si="2"/>
        <v>67738.047386148741</v>
      </c>
      <c r="E31" s="5">
        <f t="shared" si="3"/>
        <v>34651.714870286938</v>
      </c>
    </row>
    <row r="32" spans="1:5">
      <c r="A32" s="5">
        <f t="shared" si="4"/>
        <v>3100000</v>
      </c>
      <c r="B32" s="5">
        <f t="shared" si="0"/>
        <v>7.5904665166903935E-4</v>
      </c>
      <c r="C32" s="5">
        <f t="shared" si="1"/>
        <v>9.5336259449631342E-4</v>
      </c>
      <c r="D32">
        <f t="shared" si="2"/>
        <v>65552.949083369749</v>
      </c>
      <c r="E32" s="5">
        <f t="shared" si="3"/>
        <v>33533.984569614579</v>
      </c>
    </row>
    <row r="33" spans="1:5">
      <c r="A33" s="5">
        <f t="shared" si="4"/>
        <v>3200000</v>
      </c>
      <c r="B33" s="5">
        <f t="shared" si="0"/>
        <v>7.835320275293309E-4</v>
      </c>
      <c r="C33" s="5">
        <f t="shared" si="1"/>
        <v>9.841162265768397E-4</v>
      </c>
      <c r="D33">
        <f t="shared" si="2"/>
        <v>63504.419424514446</v>
      </c>
      <c r="E33" s="5">
        <f t="shared" si="3"/>
        <v>32486.112412798997</v>
      </c>
    </row>
    <row r="34" spans="1:5">
      <c r="A34" s="5">
        <f t="shared" si="4"/>
        <v>3300000</v>
      </c>
      <c r="B34" s="5">
        <f t="shared" si="0"/>
        <v>8.0801740338962255E-4</v>
      </c>
      <c r="C34" s="5">
        <f t="shared" si="1"/>
        <v>1.014869858657366E-3</v>
      </c>
      <c r="D34">
        <f t="shared" si="2"/>
        <v>61580.043078317045</v>
      </c>
      <c r="E34" s="5">
        <f t="shared" si="3"/>
        <v>31501.747659489563</v>
      </c>
    </row>
    <row r="35" spans="1:5">
      <c r="A35" s="5">
        <f t="shared" si="4"/>
        <v>3400000</v>
      </c>
      <c r="B35" s="5">
        <f t="shared" si="0"/>
        <v>8.325027792499141E-4</v>
      </c>
      <c r="C35" s="5">
        <f t="shared" si="1"/>
        <v>1.0456234907378922E-3</v>
      </c>
      <c r="D35">
        <f t="shared" si="2"/>
        <v>59768.865340719465</v>
      </c>
      <c r="E35" s="5">
        <f t="shared" si="3"/>
        <v>30575.286715259273</v>
      </c>
    </row>
    <row r="36" spans="1:5">
      <c r="A36" s="5">
        <f t="shared" si="4"/>
        <v>3500000</v>
      </c>
      <c r="B36" s="5">
        <f t="shared" si="0"/>
        <v>8.5698815511020575E-4</v>
      </c>
      <c r="C36" s="5">
        <f t="shared" si="1"/>
        <v>1.0763771228184183E-3</v>
      </c>
      <c r="D36">
        <f t="shared" si="2"/>
        <v>58061.183473841775</v>
      </c>
      <c r="E36" s="5">
        <f t="shared" si="3"/>
        <v>29701.766396472765</v>
      </c>
    </row>
    <row r="37" spans="1:5">
      <c r="A37" s="5">
        <f t="shared" si="4"/>
        <v>3600000</v>
      </c>
      <c r="B37" s="5">
        <f t="shared" si="0"/>
        <v>8.814735309704973E-4</v>
      </c>
      <c r="C37" s="5">
        <f t="shared" si="1"/>
        <v>1.1071307548989446E-3</v>
      </c>
      <c r="D37">
        <f t="shared" si="2"/>
        <v>56448.372821790625</v>
      </c>
      <c r="E37" s="5">
        <f t="shared" si="3"/>
        <v>28876.774984343072</v>
      </c>
    </row>
    <row r="38" spans="1:5">
      <c r="A38" s="5">
        <f t="shared" si="4"/>
        <v>3700000</v>
      </c>
      <c r="B38" s="5">
        <f t="shared" si="0"/>
        <v>9.0595890683078896E-4</v>
      </c>
      <c r="C38" s="5">
        <f t="shared" si="1"/>
        <v>1.1378843869794709E-3</v>
      </c>
      <c r="D38">
        <f t="shared" si="2"/>
        <v>54922.741123904387</v>
      </c>
      <c r="E38" s="5">
        <f t="shared" si="3"/>
        <v>28096.377702654761</v>
      </c>
    </row>
    <row r="39" spans="1:5">
      <c r="A39" s="5">
        <f t="shared" si="4"/>
        <v>3800000</v>
      </c>
      <c r="B39" s="5">
        <f t="shared" si="0"/>
        <v>9.304442826910805E-4</v>
      </c>
      <c r="C39" s="5">
        <f t="shared" si="1"/>
        <v>1.1686380190599971E-3</v>
      </c>
      <c r="D39">
        <f t="shared" si="2"/>
        <v>53477.405831170057</v>
      </c>
      <c r="E39" s="5">
        <f t="shared" si="3"/>
        <v>27357.053962162467</v>
      </c>
    </row>
    <row r="40" spans="1:5">
      <c r="A40" s="5">
        <f t="shared" si="4"/>
        <v>3900000</v>
      </c>
      <c r="B40" s="5">
        <f t="shared" si="0"/>
        <v>9.5492965855137205E-4</v>
      </c>
      <c r="C40" s="5">
        <f t="shared" si="1"/>
        <v>1.1993916511405234E-3</v>
      </c>
      <c r="D40">
        <f t="shared" si="2"/>
        <v>52106.190297037494</v>
      </c>
      <c r="E40" s="5">
        <f t="shared" si="3"/>
        <v>26655.644259697267</v>
      </c>
    </row>
    <row r="41" spans="1:5">
      <c r="A41" s="5">
        <f t="shared" si="4"/>
        <v>4000000</v>
      </c>
      <c r="B41" s="5">
        <f t="shared" si="0"/>
        <v>9.794150344116636E-4</v>
      </c>
      <c r="C41" s="5">
        <f t="shared" si="1"/>
        <v>1.2301452832210497E-3</v>
      </c>
      <c r="D41">
        <f t="shared" si="2"/>
        <v>50803.535539611548</v>
      </c>
      <c r="E41" s="5">
        <f t="shared" si="3"/>
        <v>25989.305042407126</v>
      </c>
    </row>
    <row r="42" spans="1:5">
      <c r="A42" s="5">
        <f t="shared" si="4"/>
        <v>4100000</v>
      </c>
      <c r="B42" s="5">
        <f t="shared" si="0"/>
        <v>1.0039004102719554E-3</v>
      </c>
      <c r="C42" s="5">
        <f t="shared" si="1"/>
        <v>1.2608989153015757E-3</v>
      </c>
      <c r="D42">
        <f t="shared" si="2"/>
        <v>49564.424916694203</v>
      </c>
      <c r="E42" s="5">
        <f t="shared" si="3"/>
        <v>25355.470177230465</v>
      </c>
    </row>
    <row r="43" spans="1:5">
      <c r="A43" s="5">
        <f t="shared" si="4"/>
        <v>4200000</v>
      </c>
      <c r="B43" s="5">
        <f t="shared" si="0"/>
        <v>1.0283857861322469E-3</v>
      </c>
      <c r="C43" s="5">
        <f t="shared" si="1"/>
        <v>1.291652547382102E-3</v>
      </c>
      <c r="D43">
        <f t="shared" si="2"/>
        <v>48384.319561534816</v>
      </c>
      <c r="E43" s="5">
        <f t="shared" si="3"/>
        <v>24751.817924730592</v>
      </c>
    </row>
    <row r="44" spans="1:5">
      <c r="A44" s="5">
        <f t="shared" si="4"/>
        <v>4300000</v>
      </c>
      <c r="B44" s="5">
        <f t="shared" si="0"/>
        <v>1.0528711619925385E-3</v>
      </c>
      <c r="C44" s="5">
        <f t="shared" si="1"/>
        <v>1.3224061794626283E-3</v>
      </c>
      <c r="D44">
        <f t="shared" si="2"/>
        <v>47259.102827545634</v>
      </c>
      <c r="E44" s="5">
        <f t="shared" si="3"/>
        <v>24176.242521232387</v>
      </c>
    </row>
    <row r="45" spans="1:5">
      <c r="A45" s="5">
        <f t="shared" si="4"/>
        <v>4400000</v>
      </c>
      <c r="B45" s="5">
        <f t="shared" si="0"/>
        <v>1.07735653785283E-3</v>
      </c>
      <c r="C45" s="5">
        <f t="shared" si="1"/>
        <v>1.3531598115431546E-3</v>
      </c>
      <c r="D45">
        <f t="shared" si="2"/>
        <v>46185.032308737776</v>
      </c>
      <c r="E45" s="5">
        <f t="shared" si="3"/>
        <v>23626.829636122096</v>
      </c>
    </row>
    <row r="46" spans="1:5">
      <c r="A46" s="5">
        <f>A45+100000</f>
        <v>4500000</v>
      </c>
      <c r="B46" s="5">
        <f t="shared" si="0"/>
        <v>1.1018419137131215E-3</v>
      </c>
      <c r="C46" s="5">
        <f t="shared" si="1"/>
        <v>1.3839134436236808E-3</v>
      </c>
      <c r="D46">
        <f t="shared" si="2"/>
        <v>45158.698257432487</v>
      </c>
      <c r="E46" s="5">
        <f t="shared" si="3"/>
        <v>23101.835101507193</v>
      </c>
    </row>
    <row r="47" spans="1:5">
      <c r="A47" s="5">
        <f t="shared" si="4"/>
        <v>4600000</v>
      </c>
      <c r="B47" s="5">
        <f t="shared" si="0"/>
        <v>1.1263272895734133E-3</v>
      </c>
      <c r="C47" s="5">
        <f t="shared" si="1"/>
        <v>1.4146670757042071E-3</v>
      </c>
      <c r="D47">
        <f t="shared" si="2"/>
        <v>44176.987425749176</v>
      </c>
      <c r="E47" s="5">
        <f t="shared" si="3"/>
        <v>22599.666416268417</v>
      </c>
    </row>
    <row r="48" spans="1:5">
      <c r="A48" s="5">
        <f t="shared" si="4"/>
        <v>4700000</v>
      </c>
      <c r="B48" s="5">
        <f t="shared" si="0"/>
        <v>1.1508126654337049E-3</v>
      </c>
      <c r="C48" s="5">
        <f t="shared" si="1"/>
        <v>1.4454207077847332E-3</v>
      </c>
      <c r="D48">
        <f t="shared" si="2"/>
        <v>43237.051523073671</v>
      </c>
      <c r="E48" s="5">
        <f t="shared" si="3"/>
        <v>22118.86661129666</v>
      </c>
    </row>
    <row r="49" spans="1:5">
      <c r="A49" s="5">
        <f t="shared" si="4"/>
        <v>4800000</v>
      </c>
      <c r="B49" s="5">
        <f t="shared" si="0"/>
        <v>1.1752980412939964E-3</v>
      </c>
      <c r="C49" s="5">
        <f t="shared" si="1"/>
        <v>1.4761743398652594E-3</v>
      </c>
      <c r="D49">
        <f t="shared" si="2"/>
        <v>42336.279616342967</v>
      </c>
      <c r="E49" s="5">
        <f t="shared" si="3"/>
        <v>21658.100131575222</v>
      </c>
    </row>
    <row r="50" spans="1:5">
      <c r="A50" s="5">
        <f t="shared" si="4"/>
        <v>4900000</v>
      </c>
      <c r="B50" s="5">
        <f t="shared" si="0"/>
        <v>1.1997834171542879E-3</v>
      </c>
      <c r="C50" s="5">
        <f t="shared" si="1"/>
        <v>1.5069279719457857E-3</v>
      </c>
      <c r="D50">
        <f t="shared" si="2"/>
        <v>41472.273909886986</v>
      </c>
      <c r="E50" s="5">
        <f t="shared" si="3"/>
        <v>21216.140446986748</v>
      </c>
    </row>
    <row r="51" spans="1:5">
      <c r="A51" s="5">
        <f t="shared" si="4"/>
        <v>5000000</v>
      </c>
      <c r="B51" s="5">
        <f t="shared" si="0"/>
        <v>1.2242687930145797E-3</v>
      </c>
      <c r="C51" s="5">
        <f t="shared" si="1"/>
        <v>1.537681604026312E-3</v>
      </c>
      <c r="D51">
        <f t="shared" si="2"/>
        <v>40642.828431689246</v>
      </c>
      <c r="E51" s="5">
        <f t="shared" si="3"/>
        <v>20791.859149823249</v>
      </c>
    </row>
    <row r="52" spans="1:5">
      <c r="A52" s="5">
        <f t="shared" si="4"/>
        <v>5100000</v>
      </c>
      <c r="B52" s="5">
        <f t="shared" si="0"/>
        <v>1.2487541688748713E-3</v>
      </c>
      <c r="C52" s="5">
        <f t="shared" si="1"/>
        <v>1.5684352361068383E-3</v>
      </c>
      <c r="D52">
        <f t="shared" si="2"/>
        <v>39845.91022714632</v>
      </c>
      <c r="E52" s="5">
        <f t="shared" si="3"/>
        <v>20384.216334942081</v>
      </c>
    </row>
    <row r="53" spans="1:5">
      <c r="A53" s="5">
        <f t="shared" si="4"/>
        <v>5200000</v>
      </c>
      <c r="B53" s="5">
        <f t="shared" si="0"/>
        <v>1.2732395447351628E-3</v>
      </c>
      <c r="C53" s="5">
        <f t="shared" si="1"/>
        <v>1.5991888681873645E-3</v>
      </c>
      <c r="D53">
        <f t="shared" si="2"/>
        <v>39079.642722778117</v>
      </c>
      <c r="E53" s="5">
        <f t="shared" si="3"/>
        <v>19992.252089903875</v>
      </c>
    </row>
    <row r="54" spans="1:5">
      <c r="A54" s="5">
        <f t="shared" si="4"/>
        <v>5300000</v>
      </c>
      <c r="B54" s="5">
        <f t="shared" si="0"/>
        <v>1.2977249205954544E-3</v>
      </c>
      <c r="C54" s="5">
        <f t="shared" si="1"/>
        <v>1.6299425002678908E-3</v>
      </c>
      <c r="D54">
        <f t="shared" si="2"/>
        <v>38342.290973291747</v>
      </c>
      <c r="E54" s="5">
        <f t="shared" si="3"/>
        <v>19615.078948491118</v>
      </c>
    </row>
    <row r="55" spans="1:5">
      <c r="A55" s="5">
        <f t="shared" si="4"/>
        <v>5400000</v>
      </c>
      <c r="B55" s="5">
        <f t="shared" si="0"/>
        <v>1.3222102964557459E-3</v>
      </c>
      <c r="C55" s="5">
        <f t="shared" si="1"/>
        <v>1.6606961323484169E-3</v>
      </c>
      <c r="D55">
        <f t="shared" si="2"/>
        <v>37632.248547860414</v>
      </c>
      <c r="E55" s="5">
        <f t="shared" si="3"/>
        <v>19251.875182724612</v>
      </c>
    </row>
    <row r="56" spans="1:5">
      <c r="A56" s="5">
        <f t="shared" si="4"/>
        <v>5500000</v>
      </c>
      <c r="B56" s="5">
        <f t="shared" si="0"/>
        <v>1.3466956723160377E-3</v>
      </c>
      <c r="C56" s="5">
        <f t="shared" si="1"/>
        <v>1.6914497644289431E-3</v>
      </c>
      <c r="D56">
        <f t="shared" si="2"/>
        <v>36948.025846990226</v>
      </c>
      <c r="E56" s="5">
        <f t="shared" si="3"/>
        <v>18901.87882666001</v>
      </c>
    </row>
    <row r="57" spans="1:5">
      <c r="A57" s="5">
        <f t="shared" si="4"/>
        <v>5600000</v>
      </c>
      <c r="B57" s="5">
        <f t="shared" si="0"/>
        <v>1.3711810481763292E-3</v>
      </c>
      <c r="C57" s="5">
        <f t="shared" si="1"/>
        <v>1.7222033965094694E-3</v>
      </c>
      <c r="D57">
        <f t="shared" si="2"/>
        <v>36288.23967115111</v>
      </c>
      <c r="E57" s="5">
        <f t="shared" si="3"/>
        <v>18564.382340491862</v>
      </c>
    </row>
    <row r="58" spans="1:5">
      <c r="A58" s="5">
        <f t="shared" si="4"/>
        <v>5700000</v>
      </c>
      <c r="B58" s="5">
        <f t="shared" si="0"/>
        <v>1.3956664240366208E-3</v>
      </c>
      <c r="C58" s="5">
        <f t="shared" si="1"/>
        <v>1.7529570285899957E-3</v>
      </c>
      <c r="D58">
        <f t="shared" si="2"/>
        <v>35651.603887446705</v>
      </c>
      <c r="E58" s="5">
        <f t="shared" si="3"/>
        <v>18238.727836330876</v>
      </c>
    </row>
    <row r="59" spans="1:5">
      <c r="A59" s="5">
        <f t="shared" si="4"/>
        <v>5800000</v>
      </c>
      <c r="B59" s="5">
        <f t="shared" si="0"/>
        <v>1.4201517998969123E-3</v>
      </c>
      <c r="C59" s="5">
        <f t="shared" si="1"/>
        <v>1.783710660670522E-3</v>
      </c>
      <c r="D59">
        <f t="shared" si="2"/>
        <v>35036.921061801069</v>
      </c>
      <c r="E59" s="5">
        <f t="shared" si="3"/>
        <v>17924.302797866345</v>
      </c>
    </row>
    <row r="60" spans="1:5">
      <c r="A60" s="5">
        <f t="shared" si="4"/>
        <v>5900000</v>
      </c>
      <c r="B60" s="5">
        <f t="shared" si="0"/>
        <v>1.4446371757572038E-3</v>
      </c>
      <c r="C60" s="5">
        <f t="shared" si="1"/>
        <v>1.8144642927510482E-3</v>
      </c>
      <c r="D60">
        <f t="shared" si="2"/>
        <v>34443.074942109524</v>
      </c>
      <c r="E60" s="5">
        <f t="shared" si="3"/>
        <v>17620.536235317075</v>
      </c>
    </row>
    <row r="61" spans="1:5">
      <c r="A61" s="5">
        <f t="shared" si="4"/>
        <v>6000000</v>
      </c>
      <c r="B61" s="5">
        <f t="shared" si="0"/>
        <v>1.4691225516174956E-3</v>
      </c>
      <c r="C61" s="5">
        <f t="shared" si="1"/>
        <v>1.8452179248315743E-3</v>
      </c>
      <c r="D61">
        <f t="shared" si="2"/>
        <v>33869.02369307437</v>
      </c>
      <c r="E61" s="5">
        <f t="shared" si="3"/>
        <v>17326.895224887321</v>
      </c>
    </row>
    <row r="62" spans="1:5">
      <c r="A62" s="5">
        <f t="shared" si="4"/>
        <v>6100000</v>
      </c>
      <c r="B62" s="5">
        <f t="shared" si="0"/>
        <v>1.4936079274777872E-3</v>
      </c>
      <c r="C62" s="5">
        <f t="shared" si="1"/>
        <v>1.8759715569121006E-3</v>
      </c>
      <c r="D62">
        <f t="shared" si="2"/>
        <v>33313.793796466598</v>
      </c>
      <c r="E62" s="5">
        <f t="shared" si="3"/>
        <v>17042.88178860398</v>
      </c>
    </row>
    <row r="63" spans="1:5">
      <c r="A63" s="5">
        <f t="shared" si="4"/>
        <v>6200000</v>
      </c>
      <c r="B63" s="5">
        <f t="shared" si="0"/>
        <v>1.5180933033380787E-3</v>
      </c>
      <c r="C63" s="5">
        <f t="shared" si="1"/>
        <v>1.9067251889926268E-3</v>
      </c>
      <c r="D63">
        <f t="shared" si="2"/>
        <v>32776.474541684875</v>
      </c>
      <c r="E63" s="5">
        <f t="shared" si="3"/>
        <v>16768.03007610514</v>
      </c>
    </row>
    <row r="64" spans="1:5">
      <c r="A64" s="5">
        <f t="shared" si="4"/>
        <v>6300000</v>
      </c>
      <c r="B64" s="5">
        <f t="shared" si="0"/>
        <v>1.5425786791983703E-3</v>
      </c>
      <c r="C64" s="5">
        <f t="shared" si="1"/>
        <v>1.9374788210731531E-3</v>
      </c>
      <c r="D64">
        <f t="shared" si="2"/>
        <v>32256.213041023209</v>
      </c>
      <c r="E64" s="5">
        <f t="shared" si="3"/>
        <v>16501.903814829624</v>
      </c>
    </row>
    <row r="65" spans="1:5">
      <c r="A65" s="5">
        <f t="shared" si="4"/>
        <v>6400000</v>
      </c>
      <c r="B65" s="5">
        <f t="shared" si="0"/>
        <v>1.5670640550586618E-3</v>
      </c>
      <c r="C65" s="5">
        <f t="shared" si="1"/>
        <v>1.9682324531536794E-3</v>
      </c>
      <c r="D65">
        <f t="shared" si="2"/>
        <v>31752.209712257223</v>
      </c>
      <c r="E65" s="5">
        <f t="shared" si="3"/>
        <v>16244.093999251341</v>
      </c>
    </row>
    <row r="66" spans="1:5">
      <c r="A66" s="5">
        <f>A65+100000</f>
        <v>6500000</v>
      </c>
      <c r="B66" s="5">
        <f t="shared" si="0"/>
        <v>1.5915494309189536E-3</v>
      </c>
      <c r="C66" s="5">
        <f t="shared" si="1"/>
        <v>1.9989860852342054E-3</v>
      </c>
      <c r="D66">
        <f t="shared" si="2"/>
        <v>31263.714178222494</v>
      </c>
      <c r="E66" s="5">
        <f t="shared" si="3"/>
        <v>15994.216793415037</v>
      </c>
    </row>
    <row r="67" spans="1:5">
      <c r="A67" s="5">
        <f t="shared" si="4"/>
        <v>6600000</v>
      </c>
      <c r="B67" s="5">
        <f t="shared" ref="B67:B130" si="5">A67/(PI()*1300000000)</f>
        <v>1.6160348067792451E-3</v>
      </c>
      <c r="C67" s="5">
        <f t="shared" ref="C67:C130" si="6">1.256*A67/(PI()*$G$6)</f>
        <v>2.0297397173147319E-3</v>
      </c>
      <c r="D67">
        <f t="shared" ref="D67:D130" si="7">($G$2*299792458/$G$6/2*9)^2/(4*$G$3*A67*(1-EXP(-(C67/B67)))^2)</f>
        <v>30790.021539158523</v>
      </c>
      <c r="E67" s="5">
        <f t="shared" ref="E67:E130" si="8">($G$2*299792458/$G$6/2*9)^2/(4*$G$3*A67)*(1+($G$7*$G$3*A67)/($G$2*299792458/$G$6/2*9))^2</f>
        <v>15751.911624150624</v>
      </c>
    </row>
    <row r="68" spans="1:5">
      <c r="A68" s="5">
        <f t="shared" ref="A68:A119" si="9">A67+100000</f>
        <v>6700000</v>
      </c>
      <c r="B68" s="5">
        <f t="shared" si="5"/>
        <v>1.6405201826395367E-3</v>
      </c>
      <c r="C68" s="5">
        <f t="shared" si="6"/>
        <v>2.060493349395258E-3</v>
      </c>
      <c r="D68">
        <f t="shared" si="7"/>
        <v>30330.468978872574</v>
      </c>
      <c r="E68" s="5">
        <f t="shared" si="8"/>
        <v>15516.839445044436</v>
      </c>
    </row>
    <row r="69" spans="1:5">
      <c r="A69" s="5">
        <f t="shared" si="9"/>
        <v>6800000</v>
      </c>
      <c r="B69" s="5">
        <f t="shared" si="5"/>
        <v>1.6650055584998282E-3</v>
      </c>
      <c r="C69" s="5">
        <f t="shared" si="6"/>
        <v>2.0912469814757845E-3</v>
      </c>
      <c r="D69">
        <f t="shared" si="7"/>
        <v>29884.432670359733</v>
      </c>
      <c r="E69" s="5">
        <f t="shared" si="8"/>
        <v>15288.681153589483</v>
      </c>
    </row>
    <row r="70" spans="1:5">
      <c r="A70" s="5">
        <f t="shared" si="9"/>
        <v>6900000</v>
      </c>
      <c r="B70" s="5">
        <f t="shared" si="5"/>
        <v>1.6894909343601197E-3</v>
      </c>
      <c r="C70" s="5">
        <f t="shared" si="6"/>
        <v>2.1220006135563105E-3</v>
      </c>
      <c r="D70">
        <f t="shared" si="7"/>
        <v>29451.324950499453</v>
      </c>
      <c r="E70" s="5">
        <f t="shared" si="8"/>
        <v>15067.136145974848</v>
      </c>
    </row>
    <row r="71" spans="1:5">
      <c r="A71" s="5">
        <f t="shared" si="9"/>
        <v>7000000</v>
      </c>
      <c r="B71" s="5">
        <f t="shared" si="5"/>
        <v>1.7139763102204115E-3</v>
      </c>
      <c r="C71" s="5">
        <f t="shared" si="6"/>
        <v>2.1527542456368366E-3</v>
      </c>
      <c r="D71">
        <f t="shared" si="7"/>
        <v>29030.591736920887</v>
      </c>
      <c r="E71" s="5">
        <f t="shared" si="8"/>
        <v>14851.92099575023</v>
      </c>
    </row>
    <row r="72" spans="1:5">
      <c r="A72" s="5">
        <f t="shared" si="9"/>
        <v>7100000</v>
      </c>
      <c r="B72" s="5">
        <f t="shared" si="5"/>
        <v>1.7384616860807031E-3</v>
      </c>
      <c r="C72" s="5">
        <f t="shared" si="6"/>
        <v>2.1835078777173631E-3</v>
      </c>
      <c r="D72">
        <f t="shared" si="7"/>
        <v>28621.710163161439</v>
      </c>
      <c r="E72" s="5">
        <f t="shared" si="8"/>
        <v>14642.768244152672</v>
      </c>
    </row>
    <row r="73" spans="1:5">
      <c r="A73" s="5">
        <f t="shared" si="9"/>
        <v>7200000</v>
      </c>
      <c r="B73" s="5">
        <f t="shared" si="5"/>
        <v>1.7629470619409946E-3</v>
      </c>
      <c r="C73" s="5">
        <f t="shared" si="6"/>
        <v>2.2142615097978892E-3</v>
      </c>
      <c r="D73">
        <f t="shared" si="7"/>
        <v>28224.186410895312</v>
      </c>
      <c r="E73" s="5">
        <f t="shared" si="8"/>
        <v>14439.425291239379</v>
      </c>
    </row>
    <row r="74" spans="1:5">
      <c r="A74" s="5">
        <f t="shared" si="9"/>
        <v>7300000</v>
      </c>
      <c r="B74" s="5">
        <f t="shared" si="5"/>
        <v>1.7874324378012861E-3</v>
      </c>
      <c r="C74" s="5">
        <f t="shared" si="6"/>
        <v>2.2450151418784156E-3</v>
      </c>
      <c r="D74">
        <f t="shared" si="7"/>
        <v>27837.553720335094</v>
      </c>
      <c r="E74" s="5">
        <f t="shared" si="8"/>
        <v>14241.653378160316</v>
      </c>
    </row>
    <row r="75" spans="1:5">
      <c r="A75" s="5">
        <f t="shared" si="9"/>
        <v>7400000</v>
      </c>
      <c r="B75" s="5">
        <f t="shared" si="5"/>
        <v>1.8119178136615779E-3</v>
      </c>
      <c r="C75" s="5">
        <f t="shared" si="6"/>
        <v>2.2757687739589417E-3</v>
      </c>
      <c r="D75">
        <f t="shared" si="7"/>
        <v>27461.370561952193</v>
      </c>
      <c r="E75" s="5">
        <f t="shared" si="8"/>
        <v>14049.226651949226</v>
      </c>
    </row>
    <row r="76" spans="1:5">
      <c r="A76" s="5">
        <f t="shared" si="9"/>
        <v>7500000</v>
      </c>
      <c r="B76" s="5">
        <f t="shared" si="5"/>
        <v>1.8364031895218695E-3</v>
      </c>
      <c r="C76" s="5">
        <f t="shared" si="6"/>
        <v>2.3065224060394678E-3</v>
      </c>
      <c r="D76">
        <f t="shared" si="7"/>
        <v>27095.218954459498</v>
      </c>
      <c r="E76" s="5">
        <f t="shared" si="8"/>
        <v>13861.931305131389</v>
      </c>
    </row>
    <row r="77" spans="1:5">
      <c r="A77" s="5">
        <f t="shared" si="9"/>
        <v>7600000</v>
      </c>
      <c r="B77" s="5">
        <f t="shared" si="5"/>
        <v>1.860888565382161E-3</v>
      </c>
      <c r="C77" s="5">
        <f t="shared" si="6"/>
        <v>2.3372760381199943E-3</v>
      </c>
      <c r="D77">
        <f t="shared" si="7"/>
        <v>26738.702915585029</v>
      </c>
      <c r="E77" s="5">
        <f t="shared" si="8"/>
        <v>13679.564783257085</v>
      </c>
    </row>
    <row r="78" spans="1:5">
      <c r="A78" s="5">
        <f t="shared" si="9"/>
        <v>7700000</v>
      </c>
      <c r="B78" s="5">
        <f t="shared" si="5"/>
        <v>1.8853739412424526E-3</v>
      </c>
      <c r="C78" s="5">
        <f t="shared" si="6"/>
        <v>2.3680296702005203E-3</v>
      </c>
      <c r="D78">
        <f t="shared" si="7"/>
        <v>26391.447033564444</v>
      </c>
      <c r="E78" s="5">
        <f t="shared" si="8"/>
        <v>13501.935054185637</v>
      </c>
    </row>
    <row r="79" spans="1:5">
      <c r="A79" s="5">
        <f t="shared" si="9"/>
        <v>7800000</v>
      </c>
      <c r="B79" s="5">
        <f t="shared" si="5"/>
        <v>1.9098593171027441E-3</v>
      </c>
      <c r="C79" s="5">
        <f t="shared" si="6"/>
        <v>2.3987833022810468E-3</v>
      </c>
      <c r="D79">
        <f t="shared" si="7"/>
        <v>26053.095148518747</v>
      </c>
      <c r="E79" s="5">
        <f t="shared" si="8"/>
        <v>13328.859933578484</v>
      </c>
    </row>
    <row r="80" spans="1:5">
      <c r="A80" s="5">
        <f t="shared" si="9"/>
        <v>7900000</v>
      </c>
      <c r="B80" s="5">
        <f t="shared" si="5"/>
        <v>1.9343446929630359E-3</v>
      </c>
      <c r="C80" s="5">
        <f t="shared" si="6"/>
        <v>2.4295369343615729E-3</v>
      </c>
      <c r="D80">
        <f t="shared" si="7"/>
        <v>25723.309133980536</v>
      </c>
      <c r="E80" s="5">
        <f t="shared" si="8"/>
        <v>13160.166461620523</v>
      </c>
    </row>
    <row r="81" spans="1:5">
      <c r="A81" s="5">
        <f t="shared" si="9"/>
        <v>8000000</v>
      </c>
      <c r="B81" s="5">
        <f t="shared" si="5"/>
        <v>1.9588300688233272E-3</v>
      </c>
      <c r="C81" s="5">
        <f t="shared" si="6"/>
        <v>2.4602905664420993E-3</v>
      </c>
      <c r="D81">
        <f t="shared" si="7"/>
        <v>25401.767769805774</v>
      </c>
      <c r="E81" s="5">
        <f t="shared" si="8"/>
        <v>12995.690326487413</v>
      </c>
    </row>
    <row r="82" spans="1:5">
      <c r="A82" s="5">
        <f t="shared" si="9"/>
        <v>8100000</v>
      </c>
      <c r="B82" s="5">
        <f t="shared" si="5"/>
        <v>1.9833154446836192E-3</v>
      </c>
      <c r="C82" s="5">
        <f t="shared" si="6"/>
        <v>2.4910441985226254E-3</v>
      </c>
      <c r="D82">
        <f t="shared" si="7"/>
        <v>25088.165698573608</v>
      </c>
      <c r="E82" s="5">
        <f t="shared" si="8"/>
        <v>12835.275330518971</v>
      </c>
    </row>
    <row r="83" spans="1:5">
      <c r="A83" s="5">
        <f t="shared" si="9"/>
        <v>8200000</v>
      </c>
      <c r="B83" s="5">
        <f t="shared" si="5"/>
        <v>2.0078008205439107E-3</v>
      </c>
      <c r="C83" s="5">
        <f t="shared" si="6"/>
        <v>2.5217978306031515E-3</v>
      </c>
      <c r="D83">
        <f t="shared" si="7"/>
        <v>24782.212458347101</v>
      </c>
      <c r="E83" s="5">
        <f t="shared" si="8"/>
        <v>12678.772895453078</v>
      </c>
    </row>
    <row r="84" spans="1:5">
      <c r="A84" s="5">
        <f t="shared" si="9"/>
        <v>8300000</v>
      </c>
      <c r="B84" s="5">
        <f t="shared" si="5"/>
        <v>2.0322861964042023E-3</v>
      </c>
      <c r="C84" s="5">
        <f t="shared" si="6"/>
        <v>2.552551462683678E-3</v>
      </c>
      <c r="D84">
        <f t="shared" si="7"/>
        <v>24483.631585354968</v>
      </c>
      <c r="E84" s="5">
        <f t="shared" si="8"/>
        <v>12526.041603425781</v>
      </c>
    </row>
    <row r="85" spans="1:5">
      <c r="A85" s="5">
        <f t="shared" si="9"/>
        <v>8400000</v>
      </c>
      <c r="B85" s="5">
        <f t="shared" si="5"/>
        <v>2.0567715722644938E-3</v>
      </c>
      <c r="C85" s="5">
        <f t="shared" si="6"/>
        <v>2.583305094764204E-3</v>
      </c>
      <c r="D85">
        <f t="shared" si="7"/>
        <v>24192.159780767408</v>
      </c>
      <c r="E85" s="5">
        <f t="shared" si="8"/>
        <v>12376.946770757137</v>
      </c>
    </row>
    <row r="86" spans="1:5">
      <c r="A86" s="5">
        <f t="shared" si="9"/>
        <v>8500000</v>
      </c>
      <c r="B86" s="5">
        <f t="shared" si="5"/>
        <v>2.0812569481247854E-3</v>
      </c>
      <c r="C86" s="5">
        <f t="shared" si="6"/>
        <v>2.6140587268447305E-3</v>
      </c>
      <c r="D86">
        <f t="shared" si="7"/>
        <v>23907.54613628779</v>
      </c>
      <c r="E86" s="5">
        <f t="shared" si="8"/>
        <v>12231.360051822725</v>
      </c>
    </row>
    <row r="87" spans="1:5">
      <c r="A87" s="5">
        <f t="shared" si="9"/>
        <v>8600000</v>
      </c>
      <c r="B87" s="5">
        <f t="shared" si="5"/>
        <v>2.1057423239850769E-3</v>
      </c>
      <c r="C87" s="5">
        <f t="shared" si="6"/>
        <v>2.6448123589252566E-3</v>
      </c>
      <c r="D87">
        <f t="shared" si="7"/>
        <v>23629.551413772817</v>
      </c>
      <c r="E87" s="5">
        <f t="shared" si="8"/>
        <v>12089.159070562038</v>
      </c>
    </row>
    <row r="88" spans="1:5">
      <c r="A88" s="5">
        <f t="shared" si="9"/>
        <v>8700000</v>
      </c>
      <c r="B88" s="5">
        <f t="shared" si="5"/>
        <v>2.1302276998453685E-3</v>
      </c>
      <c r="C88" s="5">
        <f t="shared" si="6"/>
        <v>2.6755659910057831E-3</v>
      </c>
      <c r="D88">
        <f t="shared" si="7"/>
        <v>23357.94737453404</v>
      </c>
      <c r="E88" s="5">
        <f t="shared" si="8"/>
        <v>11950.227077400128</v>
      </c>
    </row>
    <row r="89" spans="1:5">
      <c r="A89" s="5">
        <f t="shared" si="9"/>
        <v>8800000</v>
      </c>
      <c r="B89" s="5">
        <f t="shared" si="5"/>
        <v>2.15471307570566E-3</v>
      </c>
      <c r="C89" s="5">
        <f t="shared" si="6"/>
        <v>2.7063196230863091E-3</v>
      </c>
      <c r="D89">
        <f t="shared" si="7"/>
        <v>23092.516154368888</v>
      </c>
      <c r="E89" s="5">
        <f t="shared" si="8"/>
        <v>11814.452629560894</v>
      </c>
    </row>
    <row r="90" spans="1:5">
      <c r="A90" s="5">
        <f t="shared" si="9"/>
        <v>8900000</v>
      </c>
      <c r="B90" s="5">
        <f t="shared" si="5"/>
        <v>2.1791984515659515E-3</v>
      </c>
      <c r="C90" s="5">
        <f t="shared" si="6"/>
        <v>2.7370732551668352E-3</v>
      </c>
      <c r="D90">
        <f t="shared" si="7"/>
        <v>22833.049680724296</v>
      </c>
      <c r="E90" s="5">
        <f t="shared" si="8"/>
        <v>11681.729292932341</v>
      </c>
    </row>
    <row r="91" spans="1:5">
      <c r="A91" s="5">
        <f t="shared" si="9"/>
        <v>9000000</v>
      </c>
      <c r="B91" s="5">
        <f t="shared" si="5"/>
        <v>2.2036838274262431E-3</v>
      </c>
      <c r="C91" s="5">
        <f t="shared" si="6"/>
        <v>2.7678268872473617E-3</v>
      </c>
      <c r="D91">
        <f t="shared" si="7"/>
        <v>22579.349128716243</v>
      </c>
      <c r="E91" s="5">
        <f t="shared" si="8"/>
        <v>11551.955363807443</v>
      </c>
    </row>
    <row r="92" spans="1:5">
      <c r="A92" s="5">
        <f t="shared" si="9"/>
        <v>9100000</v>
      </c>
      <c r="B92" s="5">
        <f t="shared" si="5"/>
        <v>2.2281692032865351E-3</v>
      </c>
      <c r="C92" s="5">
        <f t="shared" si="6"/>
        <v>2.7985805193278877E-3</v>
      </c>
      <c r="D92">
        <f t="shared" si="7"/>
        <v>22331.224413016069</v>
      </c>
      <c r="E92" s="5">
        <f t="shared" si="8"/>
        <v>11425.033608971795</v>
      </c>
    </row>
    <row r="93" spans="1:5">
      <c r="A93" s="5">
        <f t="shared" si="9"/>
        <v>9200000</v>
      </c>
      <c r="B93" s="5">
        <f t="shared" si="5"/>
        <v>2.2526545791468266E-3</v>
      </c>
      <c r="C93" s="5">
        <f t="shared" si="6"/>
        <v>2.8293341514084142E-3</v>
      </c>
      <c r="D93">
        <f t="shared" si="7"/>
        <v>22088.493712874588</v>
      </c>
      <c r="E93" s="5">
        <f t="shared" si="8"/>
        <v>11300.871022742056</v>
      </c>
    </row>
    <row r="94" spans="1:5">
      <c r="A94" s="5">
        <f t="shared" si="9"/>
        <v>9300000</v>
      </c>
      <c r="B94" s="5">
        <f t="shared" si="5"/>
        <v>2.2771399550071182E-3</v>
      </c>
      <c r="C94" s="5">
        <f t="shared" si="6"/>
        <v>2.8600877834889403E-3</v>
      </c>
      <c r="D94">
        <f t="shared" si="7"/>
        <v>21850.983027789916</v>
      </c>
      <c r="E94" s="5">
        <f t="shared" si="8"/>
        <v>11179.378599679319</v>
      </c>
    </row>
    <row r="95" spans="1:5">
      <c r="A95" s="5">
        <f t="shared" si="9"/>
        <v>9400000</v>
      </c>
      <c r="B95" s="5">
        <f t="shared" si="5"/>
        <v>2.3016253308674097E-3</v>
      </c>
      <c r="C95" s="5">
        <f t="shared" si="6"/>
        <v>2.8908414155694663E-3</v>
      </c>
      <c r="D95">
        <f t="shared" si="7"/>
        <v>21618.525761536835</v>
      </c>
      <c r="E95" s="5">
        <f t="shared" si="8"/>
        <v>11060.471121810178</v>
      </c>
    </row>
    <row r="96" spans="1:5">
      <c r="A96" s="5">
        <f t="shared" si="9"/>
        <v>9500000</v>
      </c>
      <c r="B96" s="5">
        <f t="shared" si="5"/>
        <v>2.3261107067277013E-3</v>
      </c>
      <c r="C96" s="5">
        <f t="shared" si="6"/>
        <v>2.9215950476499928E-3</v>
      </c>
      <c r="D96">
        <f t="shared" si="7"/>
        <v>21390.962332468021</v>
      </c>
      <c r="E96" s="5">
        <f t="shared" si="8"/>
        <v>10944.066959286405</v>
      </c>
    </row>
    <row r="97" spans="1:5">
      <c r="A97" s="5">
        <f t="shared" si="9"/>
        <v>9600000</v>
      </c>
      <c r="B97" s="5">
        <f t="shared" si="5"/>
        <v>2.3505960825879928E-3</v>
      </c>
      <c r="C97" s="5">
        <f t="shared" si="6"/>
        <v>2.9523486797305189E-3</v>
      </c>
      <c r="D97">
        <f t="shared" si="7"/>
        <v>21168.139808171483</v>
      </c>
      <c r="E97" s="5">
        <f t="shared" si="8"/>
        <v>10830.087883503462</v>
      </c>
    </row>
    <row r="98" spans="1:5">
      <c r="A98" s="5">
        <f t="shared" si="9"/>
        <v>9700000</v>
      </c>
      <c r="B98" s="5">
        <f t="shared" si="5"/>
        <v>2.3750814584482844E-3</v>
      </c>
      <c r="C98" s="5">
        <f t="shared" si="6"/>
        <v>2.9831023118110454E-3</v>
      </c>
      <c r="D98">
        <f t="shared" si="7"/>
        <v>20949.911562726415</v>
      </c>
      <c r="E98" s="5">
        <f t="shared" si="8"/>
        <v>10718.458891778637</v>
      </c>
    </row>
    <row r="99" spans="1:5">
      <c r="A99" s="5">
        <f t="shared" si="9"/>
        <v>9800000</v>
      </c>
      <c r="B99" s="5">
        <f t="shared" si="5"/>
        <v>2.3995668343085759E-3</v>
      </c>
      <c r="C99" s="5">
        <f t="shared" si="6"/>
        <v>3.0138559438915714E-3</v>
      </c>
      <c r="D99">
        <f t="shared" si="7"/>
        <v>20736.136954943493</v>
      </c>
      <c r="E99" s="5">
        <f t="shared" si="8"/>
        <v>10609.108042763219</v>
      </c>
    </row>
    <row r="100" spans="1:5">
      <c r="A100" s="5">
        <f t="shared" si="9"/>
        <v>9900000</v>
      </c>
      <c r="B100" s="5">
        <f t="shared" si="5"/>
        <v>2.4240522101688674E-3</v>
      </c>
      <c r="C100" s="5">
        <f t="shared" si="6"/>
        <v>3.0446095759720979E-3</v>
      </c>
      <c r="D100">
        <f t="shared" si="7"/>
        <v>20526.681026105674</v>
      </c>
      <c r="E100" s="5">
        <f t="shared" si="8"/>
        <v>10501.966301829647</v>
      </c>
    </row>
    <row r="101" spans="1:5">
      <c r="A101" s="5">
        <f t="shared" si="9"/>
        <v>10000000</v>
      </c>
      <c r="B101" s="5">
        <f t="shared" si="5"/>
        <v>2.4485375860291594E-3</v>
      </c>
      <c r="C101" s="5">
        <f t="shared" si="6"/>
        <v>3.075363208052624E-3</v>
      </c>
      <c r="D101">
        <f t="shared" si="7"/>
        <v>20321.414215844623</v>
      </c>
      <c r="E101" s="5">
        <f t="shared" si="8"/>
        <v>10396.967395735466</v>
      </c>
    </row>
    <row r="102" spans="1:5">
      <c r="A102" s="5">
        <f t="shared" si="9"/>
        <v>10100000</v>
      </c>
      <c r="B102" s="5">
        <f t="shared" si="5"/>
        <v>2.473022961889451E-3</v>
      </c>
      <c r="C102" s="5">
        <f t="shared" si="6"/>
        <v>3.10611684013315E-3</v>
      </c>
      <c r="D102">
        <f t="shared" si="7"/>
        <v>20120.212094895669</v>
      </c>
      <c r="E102" s="5">
        <f t="shared" si="8"/>
        <v>10294.047675921092</v>
      </c>
    </row>
    <row r="103" spans="1:5">
      <c r="A103" s="5">
        <f t="shared" si="9"/>
        <v>10200000</v>
      </c>
      <c r="B103" s="5">
        <f t="shared" si="5"/>
        <v>2.4975083377497425E-3</v>
      </c>
      <c r="C103" s="5">
        <f t="shared" si="6"/>
        <v>3.1368704722136765E-3</v>
      </c>
      <c r="D103">
        <f t="shared" si="7"/>
        <v>19922.95511357316</v>
      </c>
      <c r="E103" s="5">
        <f t="shared" si="8"/>
        <v>10193.145989848881</v>
      </c>
    </row>
    <row r="104" spans="1:5">
      <c r="A104" s="5">
        <f t="shared" si="9"/>
        <v>10300000</v>
      </c>
      <c r="B104" s="5">
        <f t="shared" si="5"/>
        <v>2.5219937136100341E-3</v>
      </c>
      <c r="C104" s="5">
        <f t="shared" si="6"/>
        <v>3.1676241042942026E-3</v>
      </c>
      <c r="D104">
        <f t="shared" si="7"/>
        <v>19729.528364897691</v>
      </c>
      <c r="E104" s="5">
        <f t="shared" si="8"/>
        <v>10094.203559837031</v>
      </c>
    </row>
    <row r="105" spans="1:5">
      <c r="A105" s="5">
        <f t="shared" si="9"/>
        <v>10400000</v>
      </c>
      <c r="B105" s="5">
        <f t="shared" si="5"/>
        <v>2.5464790894703256E-3</v>
      </c>
      <c r="C105" s="5">
        <f t="shared" si="6"/>
        <v>3.1983777363747291E-3</v>
      </c>
      <c r="D105">
        <f t="shared" si="7"/>
        <v>19539.821361389058</v>
      </c>
      <c r="E105" s="5">
        <f t="shared" si="8"/>
        <v>9997.1638688837866</v>
      </c>
    </row>
    <row r="106" spans="1:5">
      <c r="A106" s="5">
        <f t="shared" si="9"/>
        <v>10500000</v>
      </c>
      <c r="B106" s="5">
        <f t="shared" si="5"/>
        <v>2.5709644653306172E-3</v>
      </c>
      <c r="C106" s="5">
        <f t="shared" si="6"/>
        <v>3.2291313684552551E-3</v>
      </c>
      <c r="D106">
        <f t="shared" si="7"/>
        <v>19353.727824613925</v>
      </c>
      <c r="E106" s="5">
        <f t="shared" si="8"/>
        <v>9901.9725530160504</v>
      </c>
    </row>
    <row r="107" spans="1:5">
      <c r="A107" s="5">
        <f t="shared" si="9"/>
        <v>10600000</v>
      </c>
      <c r="B107" s="5">
        <f t="shared" si="5"/>
        <v>2.5954498411909087E-3</v>
      </c>
      <c r="C107" s="5">
        <f t="shared" si="6"/>
        <v>3.2598850005357816E-3</v>
      </c>
      <c r="D107">
        <f t="shared" si="7"/>
        <v>19171.145486645873</v>
      </c>
      <c r="E107" s="5">
        <f t="shared" si="8"/>
        <v>9808.5772997314052</v>
      </c>
    </row>
    <row r="108" spans="1:5">
      <c r="A108" s="5">
        <f t="shared" si="9"/>
        <v>10700000</v>
      </c>
      <c r="B108" s="5">
        <f t="shared" si="5"/>
        <v>2.6199352170512002E-3</v>
      </c>
      <c r="C108" s="5">
        <f t="shared" si="6"/>
        <v>3.2906386326163077E-3</v>
      </c>
      <c r="D108">
        <f t="shared" si="7"/>
        <v>18991.975902658527</v>
      </c>
      <c r="E108" s="5">
        <f t="shared" si="8"/>
        <v>9716.9277521349977</v>
      </c>
    </row>
    <row r="109" spans="1:5">
      <c r="A109" s="5">
        <f>A108+100000</f>
        <v>10800000</v>
      </c>
      <c r="B109" s="5">
        <f t="shared" si="5"/>
        <v>2.6444205929114918E-3</v>
      </c>
      <c r="C109" s="5">
        <f t="shared" si="6"/>
        <v>3.3213922646968337E-3</v>
      </c>
      <c r="D109">
        <f t="shared" si="7"/>
        <v>18816.124273930207</v>
      </c>
      <c r="E109" s="5">
        <f t="shared" si="8"/>
        <v>9626.9754184021494</v>
      </c>
    </row>
    <row r="110" spans="1:5">
      <c r="A110" s="5">
        <f t="shared" si="9"/>
        <v>10900000</v>
      </c>
      <c r="B110" s="5">
        <f t="shared" si="5"/>
        <v>2.6689059687717833E-3</v>
      </c>
      <c r="C110" s="5">
        <f t="shared" si="6"/>
        <v>3.3521458967773602E-3</v>
      </c>
      <c r="D110">
        <f t="shared" si="7"/>
        <v>18643.499280591393</v>
      </c>
      <c r="E110" s="5">
        <f t="shared" si="8"/>
        <v>9538.6735862246969</v>
      </c>
    </row>
    <row r="111" spans="1:5">
      <c r="A111" s="5">
        <f t="shared" si="9"/>
        <v>11000000</v>
      </c>
      <c r="B111" s="5">
        <f t="shared" si="5"/>
        <v>2.6933913446320753E-3</v>
      </c>
      <c r="C111" s="5">
        <f t="shared" si="6"/>
        <v>3.3828995288578863E-3</v>
      </c>
      <c r="D111">
        <f t="shared" si="7"/>
        <v>18474.012923495113</v>
      </c>
      <c r="E111" s="5">
        <f t="shared" si="8"/>
        <v>9451.9772419238507</v>
      </c>
    </row>
    <row r="112" spans="1:5">
      <c r="A112" s="5">
        <f t="shared" si="9"/>
        <v>11100000</v>
      </c>
      <c r="B112" s="5">
        <f t="shared" si="5"/>
        <v>2.7178767204923669E-3</v>
      </c>
      <c r="C112" s="5">
        <f t="shared" si="6"/>
        <v>3.4136531609384128E-3</v>
      </c>
      <c r="D112">
        <f t="shared" si="7"/>
        <v>18307.580374634796</v>
      </c>
      <c r="E112" s="5">
        <f t="shared" si="8"/>
        <v>9366.8429939353791</v>
      </c>
    </row>
    <row r="113" spans="1:5">
      <c r="A113" s="5">
        <f t="shared" si="9"/>
        <v>11200000</v>
      </c>
      <c r="B113" s="5">
        <f t="shared" si="5"/>
        <v>2.7423620963526584E-3</v>
      </c>
      <c r="C113" s="5">
        <f t="shared" si="6"/>
        <v>3.4444067930189388E-3</v>
      </c>
      <c r="D113">
        <f t="shared" si="7"/>
        <v>18144.119835575555</v>
      </c>
      <c r="E113" s="5">
        <f t="shared" si="8"/>
        <v>9283.2290003937796</v>
      </c>
    </row>
    <row r="114" spans="1:5">
      <c r="A114" s="5">
        <f t="shared" si="9"/>
        <v>11300000</v>
      </c>
      <c r="B114" s="5">
        <f t="shared" si="5"/>
        <v>2.76684747221295E-3</v>
      </c>
      <c r="C114" s="5">
        <f t="shared" si="6"/>
        <v>3.4751604250994649E-3</v>
      </c>
      <c r="D114">
        <f t="shared" si="7"/>
        <v>17983.552403402322</v>
      </c>
      <c r="E114" s="5">
        <f t="shared" si="8"/>
        <v>9201.094900561513</v>
      </c>
    </row>
    <row r="115" spans="1:5">
      <c r="A115" s="5">
        <f t="shared" si="9"/>
        <v>11400000</v>
      </c>
      <c r="B115" s="5">
        <f t="shared" si="5"/>
        <v>2.7913328480732415E-3</v>
      </c>
      <c r="C115" s="5">
        <f t="shared" si="6"/>
        <v>3.5059140571799914E-3</v>
      </c>
      <c r="D115">
        <f t="shared" si="7"/>
        <v>17825.801943723352</v>
      </c>
      <c r="E115" s="5">
        <f t="shared" si="8"/>
        <v>9120.4017498672856</v>
      </c>
    </row>
    <row r="116" spans="1:5">
      <c r="A116" s="5">
        <f t="shared" si="9"/>
        <v>11500000</v>
      </c>
      <c r="B116" s="5">
        <f t="shared" si="5"/>
        <v>2.8158182239335331E-3</v>
      </c>
      <c r="C116" s="5">
        <f t="shared" si="6"/>
        <v>3.5366676892605174E-3</v>
      </c>
      <c r="D116">
        <f t="shared" si="7"/>
        <v>17670.794970299674</v>
      </c>
      <c r="E116" s="5">
        <f t="shared" si="8"/>
        <v>9041.111958333584</v>
      </c>
    </row>
    <row r="117" spans="1:5">
      <c r="A117" s="5">
        <f t="shared" si="9"/>
        <v>11600000</v>
      </c>
      <c r="B117" s="5">
        <f t="shared" si="5"/>
        <v>2.8403035997938246E-3</v>
      </c>
      <c r="C117" s="5">
        <f t="shared" si="6"/>
        <v>3.5674213213410439E-3</v>
      </c>
      <c r="D117">
        <f t="shared" si="7"/>
        <v>17518.460530900535</v>
      </c>
      <c r="E117" s="5">
        <f t="shared" si="8"/>
        <v>8963.1892321890155</v>
      </c>
    </row>
    <row r="118" spans="1:5">
      <c r="A118" s="5">
        <f t="shared" si="9"/>
        <v>11700000</v>
      </c>
      <c r="B118" s="5">
        <f t="shared" si="5"/>
        <v>2.8647889756541161E-3</v>
      </c>
      <c r="C118" s="5">
        <f t="shared" si="6"/>
        <v>3.59817495342157E-3</v>
      </c>
      <c r="D118">
        <f t="shared" si="7"/>
        <v>17368.730099012497</v>
      </c>
      <c r="E118" s="5">
        <f t="shared" si="8"/>
        <v>8886.5985184748861</v>
      </c>
    </row>
    <row r="119" spans="1:5">
      <c r="A119" s="5">
        <f t="shared" si="9"/>
        <v>11800000</v>
      </c>
      <c r="B119" s="5">
        <f t="shared" si="5"/>
        <v>2.8892743515144077E-3</v>
      </c>
      <c r="C119" s="5">
        <f t="shared" si="6"/>
        <v>3.6289285855020965E-3</v>
      </c>
      <c r="D119">
        <f t="shared" si="7"/>
        <v>17221.537471054762</v>
      </c>
      <c r="E119" s="5">
        <f t="shared" si="8"/>
        <v>8811.3059524683813</v>
      </c>
    </row>
    <row r="120" spans="1:5">
      <c r="A120" s="5">
        <f>A119+100000</f>
        <v>11900000</v>
      </c>
      <c r="B120" s="5">
        <f t="shared" si="5"/>
        <v>2.9137597273746997E-3</v>
      </c>
      <c r="C120" s="5">
        <f t="shared" si="6"/>
        <v>3.6596822175826225E-3</v>
      </c>
      <c r="D120">
        <f t="shared" si="7"/>
        <v>17076.818668776992</v>
      </c>
      <c r="E120" s="5">
        <f t="shared" si="8"/>
        <v>8737.2788077567129</v>
      </c>
    </row>
    <row r="121" spans="1:5">
      <c r="A121" s="5">
        <f t="shared" ref="A121:A184" si="10">A120+100000</f>
        <v>12000000</v>
      </c>
      <c r="B121" s="5">
        <f t="shared" si="5"/>
        <v>2.9382451032349912E-3</v>
      </c>
      <c r="C121" s="5">
        <f t="shared" si="6"/>
        <v>3.6904358496631486E-3</v>
      </c>
      <c r="D121">
        <f t="shared" si="7"/>
        <v>16934.511846537185</v>
      </c>
      <c r="E121" s="5">
        <f t="shared" si="8"/>
        <v>8664.4854488075034</v>
      </c>
    </row>
    <row r="122" spans="1:5">
      <c r="A122" s="5">
        <f t="shared" si="10"/>
        <v>12100000</v>
      </c>
      <c r="B122" s="5">
        <f t="shared" si="5"/>
        <v>2.9627304790952828E-3</v>
      </c>
      <c r="C122" s="5">
        <f t="shared" si="6"/>
        <v>3.7211894817436751E-3</v>
      </c>
      <c r="D122">
        <f t="shared" si="7"/>
        <v>16794.557203177374</v>
      </c>
      <c r="E122" s="5">
        <f t="shared" si="8"/>
        <v>8592.8952858911125</v>
      </c>
    </row>
    <row r="123" spans="1:5">
      <c r="A123" s="5">
        <f t="shared" si="10"/>
        <v>12200000</v>
      </c>
      <c r="B123" s="5">
        <f t="shared" si="5"/>
        <v>2.9872158549555743E-3</v>
      </c>
      <c r="C123" s="5">
        <f t="shared" si="6"/>
        <v>3.7519431138242011E-3</v>
      </c>
      <c r="D123">
        <f t="shared" si="7"/>
        <v>16656.896898233299</v>
      </c>
      <c r="E123" s="5">
        <f t="shared" si="8"/>
        <v>8522.4787322198372</v>
      </c>
    </row>
    <row r="124" spans="1:5">
      <c r="A124" s="5">
        <f t="shared" si="10"/>
        <v>12300000</v>
      </c>
      <c r="B124" s="5">
        <f t="shared" si="5"/>
        <v>3.0117012308158659E-3</v>
      </c>
      <c r="C124" s="5">
        <f t="shared" si="6"/>
        <v>3.7826967459047276E-3</v>
      </c>
      <c r="D124">
        <f t="shared" si="7"/>
        <v>16521.474972231401</v>
      </c>
      <c r="E124" s="5">
        <f t="shared" si="8"/>
        <v>8453.2071631779509</v>
      </c>
    </row>
    <row r="125" spans="1:5">
      <c r="A125" s="5">
        <f t="shared" si="10"/>
        <v>12400000</v>
      </c>
      <c r="B125" s="5">
        <f t="shared" si="5"/>
        <v>3.0361866066761574E-3</v>
      </c>
      <c r="C125" s="5">
        <f t="shared" si="6"/>
        <v>3.8134503779852537E-3</v>
      </c>
      <c r="D125">
        <f t="shared" si="7"/>
        <v>16388.237270842437</v>
      </c>
      <c r="E125" s="5">
        <f t="shared" si="8"/>
        <v>8385.0528775244147</v>
      </c>
    </row>
    <row r="126" spans="1:5">
      <c r="A126" s="5">
        <f t="shared" si="10"/>
        <v>12500000</v>
      </c>
      <c r="B126" s="5">
        <f t="shared" si="5"/>
        <v>3.060671982536449E-3</v>
      </c>
      <c r="C126" s="5">
        <f t="shared" si="6"/>
        <v>3.8442040100657797E-3</v>
      </c>
      <c r="D126">
        <f t="shared" si="7"/>
        <v>16257.1313726757</v>
      </c>
      <c r="E126" s="5">
        <f t="shared" si="8"/>
        <v>8317.9890604579123</v>
      </c>
    </row>
    <row r="127" spans="1:5">
      <c r="A127" s="5">
        <f t="shared" si="10"/>
        <v>12600000</v>
      </c>
      <c r="B127" s="5">
        <f t="shared" si="5"/>
        <v>3.0851573583967405E-3</v>
      </c>
      <c r="C127" s="5">
        <f t="shared" si="6"/>
        <v>3.8749576421463062E-3</v>
      </c>
      <c r="D127">
        <f t="shared" si="7"/>
        <v>16128.106520511605</v>
      </c>
      <c r="E127" s="5">
        <f t="shared" si="8"/>
        <v>8251.9897484406574</v>
      </c>
    </row>
    <row r="128" spans="1:5">
      <c r="A128" s="5">
        <f t="shared" si="10"/>
        <v>12700000</v>
      </c>
      <c r="B128" s="5">
        <f t="shared" si="5"/>
        <v>3.109642734257032E-3</v>
      </c>
      <c r="C128" s="5">
        <f t="shared" si="6"/>
        <v>3.9057112742268323E-3</v>
      </c>
      <c r="D128">
        <f t="shared" si="7"/>
        <v>16001.113555783168</v>
      </c>
      <c r="E128" s="5">
        <f t="shared" si="8"/>
        <v>8187.0297956840823</v>
      </c>
    </row>
    <row r="129" spans="1:5">
      <c r="A129" s="5">
        <f t="shared" si="10"/>
        <v>12800000</v>
      </c>
      <c r="B129" s="5">
        <f t="shared" si="5"/>
        <v>3.1341281101173236E-3</v>
      </c>
      <c r="C129" s="5">
        <f t="shared" si="6"/>
        <v>3.9364649063073588E-3</v>
      </c>
      <c r="D129">
        <f t="shared" si="7"/>
        <v>15876.104856128612</v>
      </c>
      <c r="E129" s="5">
        <f t="shared" si="8"/>
        <v>8123.0848422055169</v>
      </c>
    </row>
    <row r="130" spans="1:5">
      <c r="A130" s="5">
        <f t="shared" si="10"/>
        <v>12900000</v>
      </c>
      <c r="B130" s="5">
        <f t="shared" si="5"/>
        <v>3.1586134859776156E-3</v>
      </c>
      <c r="C130" s="5">
        <f t="shared" si="6"/>
        <v>3.9672185383878853E-3</v>
      </c>
      <c r="D130">
        <f t="shared" si="7"/>
        <v>15753.034275848546</v>
      </c>
      <c r="E130" s="5">
        <f t="shared" si="8"/>
        <v>8060.1312833705906</v>
      </c>
    </row>
    <row r="131" spans="1:5">
      <c r="A131" s="5">
        <f t="shared" si="10"/>
        <v>13000000</v>
      </c>
      <c r="B131" s="5">
        <f t="shared" ref="B131:B194" si="11">A131/(PI()*1300000000)</f>
        <v>3.1830988618379071E-3</v>
      </c>
      <c r="C131" s="5">
        <f t="shared" ref="C131:C194" si="12">1.256*A131/(PI()*$G$6)</f>
        <v>3.9979721704684109E-3</v>
      </c>
      <c r="D131">
        <f t="shared" ref="D131:D194" si="13">($G$2*299792458/$G$6/2*9)^2/(4*$G$3*A131*(1-EXP(-(C131/B131)))^2)</f>
        <v>15631.857089111247</v>
      </c>
      <c r="E131" s="5">
        <f t="shared" ref="E131:E194" si="14">($G$2*299792458/$G$6/2*9)^2/(4*$G$3*A131)*(1+($G$7*$G$3*A131)/($G$2*299792458/$G$6/2*9))^2</f>
        <v>7998.1462408413681</v>
      </c>
    </row>
    <row r="132" spans="1:5">
      <c r="A132" s="5">
        <f t="shared" si="10"/>
        <v>13100000</v>
      </c>
      <c r="B132" s="5">
        <f t="shared" si="11"/>
        <v>3.2075842376981987E-3</v>
      </c>
      <c r="C132" s="5">
        <f t="shared" si="12"/>
        <v>4.0287258025489374E-3</v>
      </c>
      <c r="D132">
        <f t="shared" si="13"/>
        <v>15512.529935759254</v>
      </c>
      <c r="E132" s="5">
        <f t="shared" si="14"/>
        <v>7937.1075348551258</v>
      </c>
    </row>
    <row r="133" spans="1:5">
      <c r="A133" s="5">
        <f t="shared" si="10"/>
        <v>13200000</v>
      </c>
      <c r="B133" s="5">
        <f t="shared" si="11"/>
        <v>3.2320696135584902E-3</v>
      </c>
      <c r="C133" s="5">
        <f t="shared" si="12"/>
        <v>4.0594794346294639E-3</v>
      </c>
      <c r="D133">
        <f t="shared" si="13"/>
        <v>15395.010769579261</v>
      </c>
      <c r="E133" s="5">
        <f t="shared" si="14"/>
        <v>7876.9936577631597</v>
      </c>
    </row>
    <row r="134" spans="1:5">
      <c r="A134" s="5">
        <f t="shared" si="10"/>
        <v>13300000</v>
      </c>
      <c r="B134" s="5">
        <f t="shared" si="11"/>
        <v>3.2565549894187818E-3</v>
      </c>
      <c r="C134" s="5">
        <f t="shared" si="12"/>
        <v>4.0902330667099895E-3</v>
      </c>
      <c r="D134">
        <f t="shared" si="13"/>
        <v>15279.258808905732</v>
      </c>
      <c r="E134" s="5">
        <f t="shared" si="14"/>
        <v>7817.7837487633442</v>
      </c>
    </row>
    <row r="135" spans="1:5">
      <c r="A135" s="5">
        <f t="shared" si="10"/>
        <v>13400000</v>
      </c>
      <c r="B135" s="5">
        <f t="shared" si="11"/>
        <v>3.2810403652790733E-3</v>
      </c>
      <c r="C135" s="5">
        <f t="shared" si="12"/>
        <v>4.120986698790516E-3</v>
      </c>
      <c r="D135">
        <f t="shared" si="13"/>
        <v>15165.234489436287</v>
      </c>
      <c r="E135" s="5">
        <f t="shared" si="14"/>
        <v>7759.457569764063</v>
      </c>
    </row>
    <row r="136" spans="1:5">
      <c r="A136" s="5">
        <f t="shared" si="10"/>
        <v>13500000</v>
      </c>
      <c r="B136" s="5">
        <f t="shared" si="11"/>
        <v>3.3055257411393649E-3</v>
      </c>
      <c r="C136" s="5">
        <f t="shared" si="12"/>
        <v>4.1517403308710425E-3</v>
      </c>
      <c r="D136">
        <f t="shared" si="13"/>
        <v>15052.899419144163</v>
      </c>
      <c r="E136" s="5">
        <f t="shared" si="14"/>
        <v>7701.9954823208591</v>
      </c>
    </row>
    <row r="137" spans="1:5">
      <c r="A137" s="5">
        <f t="shared" si="10"/>
        <v>13600000</v>
      </c>
      <c r="B137" s="5">
        <f t="shared" si="11"/>
        <v>3.3300111169996564E-3</v>
      </c>
      <c r="C137" s="5">
        <f t="shared" si="12"/>
        <v>4.182493962951569E-3</v>
      </c>
      <c r="D137">
        <f t="shared" si="13"/>
        <v>14942.216335179866</v>
      </c>
      <c r="E137" s="5">
        <f t="shared" si="14"/>
        <v>7645.3784255905857</v>
      </c>
    </row>
    <row r="138" spans="1:5">
      <c r="A138" s="5">
        <f t="shared" si="10"/>
        <v>13700000</v>
      </c>
      <c r="B138" s="5">
        <f t="shared" si="11"/>
        <v>3.3544964928599479E-3</v>
      </c>
      <c r="C138" s="5">
        <f t="shared" si="12"/>
        <v>4.2132475950320946E-3</v>
      </c>
      <c r="D138">
        <f t="shared" si="13"/>
        <v>14833.14906266031</v>
      </c>
      <c r="E138" s="5">
        <f t="shared" si="14"/>
        <v>7589.5878952510602</v>
      </c>
    </row>
    <row r="139" spans="1:5">
      <c r="A139" s="5">
        <f t="shared" si="10"/>
        <v>13800000</v>
      </c>
      <c r="B139" s="5">
        <f t="shared" si="11"/>
        <v>3.3789818687202395E-3</v>
      </c>
      <c r="C139" s="5">
        <f t="shared" si="12"/>
        <v>4.2440012271126211E-3</v>
      </c>
      <c r="D139">
        <f t="shared" si="13"/>
        <v>14725.662475249726</v>
      </c>
      <c r="E139" s="5">
        <f t="shared" si="14"/>
        <v>7534.6059233372716</v>
      </c>
    </row>
    <row r="140" spans="1:5">
      <c r="A140" s="5">
        <f t="shared" si="10"/>
        <v>13900000</v>
      </c>
      <c r="B140" s="5">
        <f t="shared" si="11"/>
        <v>3.4034672445805315E-3</v>
      </c>
      <c r="C140" s="5">
        <f t="shared" si="12"/>
        <v>4.2747548591931476E-3</v>
      </c>
      <c r="D140">
        <f t="shared" si="13"/>
        <v>14619.722457442174</v>
      </c>
      <c r="E140" s="5">
        <f t="shared" si="14"/>
        <v>7480.415058947935</v>
      </c>
    </row>
    <row r="141" spans="1:5">
      <c r="A141" s="5">
        <f t="shared" si="10"/>
        <v>14000000</v>
      </c>
      <c r="B141" s="5">
        <f t="shared" si="11"/>
        <v>3.427952620440823E-3</v>
      </c>
      <c r="C141" s="5">
        <f t="shared" si="12"/>
        <v>4.3055084912736732E-3</v>
      </c>
      <c r="D141">
        <f t="shared" si="13"/>
        <v>14515.295868460444</v>
      </c>
      <c r="E141" s="5">
        <f t="shared" si="14"/>
        <v>7426.9983497789617</v>
      </c>
    </row>
    <row r="142" spans="1:5">
      <c r="A142" s="5">
        <f t="shared" si="10"/>
        <v>14100000</v>
      </c>
      <c r="B142" s="5">
        <f t="shared" si="11"/>
        <v>3.4524379963011146E-3</v>
      </c>
      <c r="C142" s="5">
        <f t="shared" si="12"/>
        <v>4.3362621233541997E-3</v>
      </c>
      <c r="D142">
        <f t="shared" si="13"/>
        <v>14412.350507691222</v>
      </c>
      <c r="E142" s="5">
        <f t="shared" si="14"/>
        <v>7374.3393244426825</v>
      </c>
    </row>
    <row r="143" spans="1:5">
      <c r="A143" s="5">
        <f t="shared" si="10"/>
        <v>14200000</v>
      </c>
      <c r="B143" s="5">
        <f t="shared" si="11"/>
        <v>3.4769233721614061E-3</v>
      </c>
      <c r="C143" s="5">
        <f t="shared" si="12"/>
        <v>4.3670157554347262E-3</v>
      </c>
      <c r="D143">
        <f t="shared" si="13"/>
        <v>14310.855081580719</v>
      </c>
      <c r="E143" s="5">
        <f t="shared" si="14"/>
        <v>7322.4219755341819</v>
      </c>
    </row>
    <row r="144" spans="1:5">
      <c r="A144" s="5">
        <f t="shared" si="10"/>
        <v>14300000</v>
      </c>
      <c r="B144" s="5">
        <f t="shared" si="11"/>
        <v>3.5014087480216977E-3</v>
      </c>
      <c r="C144" s="5">
        <f t="shared" si="12"/>
        <v>4.3977693875152527E-3</v>
      </c>
      <c r="D144">
        <f t="shared" si="13"/>
        <v>14210.779171919314</v>
      </c>
      <c r="E144" s="5">
        <f t="shared" si="14"/>
        <v>7271.2307434081222</v>
      </c>
    </row>
    <row r="145" spans="1:5">
      <c r="A145" s="5">
        <f t="shared" si="10"/>
        <v>14400000</v>
      </c>
      <c r="B145" s="5">
        <f t="shared" si="11"/>
        <v>3.5258941238819892E-3</v>
      </c>
      <c r="C145" s="5">
        <f t="shared" si="12"/>
        <v>4.4285230195957783E-3</v>
      </c>
      <c r="D145">
        <f t="shared" si="13"/>
        <v>14112.093205447656</v>
      </c>
      <c r="E145" s="5">
        <f t="shared" si="14"/>
        <v>7220.750500631535</v>
      </c>
    </row>
    <row r="146" spans="1:5">
      <c r="A146" s="5">
        <f t="shared" si="10"/>
        <v>14500000</v>
      </c>
      <c r="B146" s="5">
        <f t="shared" si="11"/>
        <v>3.5503794997422808E-3</v>
      </c>
      <c r="C146" s="5">
        <f t="shared" si="12"/>
        <v>4.4592766516763048E-3</v>
      </c>
      <c r="D146">
        <f t="shared" si="13"/>
        <v>14014.768424720429</v>
      </c>
      <c r="E146" s="5">
        <f t="shared" si="14"/>
        <v>7170.9665370799512</v>
      </c>
    </row>
    <row r="147" spans="1:5">
      <c r="A147" s="5">
        <f t="shared" si="10"/>
        <v>14600000</v>
      </c>
      <c r="B147" s="5">
        <f t="shared" si="11"/>
        <v>3.5748648756025723E-3</v>
      </c>
      <c r="C147" s="5">
        <f t="shared" si="12"/>
        <v>4.4900302837568313E-3</v>
      </c>
      <c r="D147">
        <f t="shared" si="13"/>
        <v>13918.776860167547</v>
      </c>
      <c r="E147" s="5">
        <f t="shared" si="14"/>
        <v>7121.8645456460026</v>
      </c>
    </row>
    <row r="148" spans="1:5">
      <c r="A148" s="5">
        <f t="shared" si="10"/>
        <v>14700000</v>
      </c>
      <c r="B148" s="5">
        <f t="shared" si="11"/>
        <v>3.5993502514628638E-3</v>
      </c>
      <c r="C148" s="5">
        <f t="shared" si="12"/>
        <v>4.5207839158373569E-3</v>
      </c>
      <c r="D148">
        <f t="shared" si="13"/>
        <v>13824.091303295661</v>
      </c>
      <c r="E148" s="5">
        <f t="shared" si="14"/>
        <v>7073.4306085313783</v>
      </c>
    </row>
    <row r="149" spans="1:5">
      <c r="A149" s="5">
        <f t="shared" si="10"/>
        <v>14800000</v>
      </c>
      <c r="B149" s="5">
        <f t="shared" si="11"/>
        <v>3.6238356273231558E-3</v>
      </c>
      <c r="C149" s="5">
        <f t="shared" si="12"/>
        <v>4.5515375479178834E-3</v>
      </c>
      <c r="D149">
        <f t="shared" si="13"/>
        <v>13730.685280976097</v>
      </c>
      <c r="E149" s="5">
        <f t="shared" si="14"/>
        <v>7025.6511840944613</v>
      </c>
    </row>
    <row r="150" spans="1:5">
      <c r="A150" s="5">
        <f t="shared" si="10"/>
        <v>14900000</v>
      </c>
      <c r="B150" s="5">
        <f t="shared" si="11"/>
        <v>3.6483210031834474E-3</v>
      </c>
      <c r="C150" s="5">
        <f t="shared" si="12"/>
        <v>4.5822911799984099E-3</v>
      </c>
      <c r="D150">
        <f t="shared" si="13"/>
        <v>13638.533030768203</v>
      </c>
      <c r="E150" s="5">
        <f t="shared" si="14"/>
        <v>6978.5130942276501</v>
      </c>
    </row>
    <row r="151" spans="1:5">
      <c r="A151" s="5">
        <f t="shared" si="10"/>
        <v>15000000</v>
      </c>
      <c r="B151" s="5">
        <f t="shared" si="11"/>
        <v>3.6728063790437389E-3</v>
      </c>
      <c r="C151" s="5">
        <f t="shared" si="12"/>
        <v>4.6130448120789355E-3</v>
      </c>
      <c r="D151">
        <f t="shared" si="13"/>
        <v>13547.609477229749</v>
      </c>
      <c r="E151" s="5">
        <f t="shared" si="14"/>
        <v>6932.0035122395429</v>
      </c>
    </row>
    <row r="152" spans="1:5">
      <c r="A152" s="5">
        <f t="shared" si="10"/>
        <v>15100000</v>
      </c>
      <c r="B152" s="5">
        <f t="shared" si="11"/>
        <v>3.6972917549040305E-3</v>
      </c>
      <c r="C152" s="5">
        <f t="shared" si="12"/>
        <v>4.643798444159462E-3</v>
      </c>
      <c r="D152">
        <f t="shared" si="13"/>
        <v>13457.890209168625</v>
      </c>
      <c r="E152" s="5">
        <f t="shared" si="14"/>
        <v>6886.1099512186438</v>
      </c>
    </row>
    <row r="153" spans="1:5">
      <c r="A153" s="5">
        <f t="shared" si="10"/>
        <v>15200000</v>
      </c>
      <c r="B153" s="5">
        <f t="shared" si="11"/>
        <v>3.721777130764322E-3</v>
      </c>
      <c r="C153" s="5">
        <f t="shared" si="12"/>
        <v>4.6745520762399885E-3</v>
      </c>
      <c r="D153">
        <f t="shared" si="13"/>
        <v>13369.351457792514</v>
      </c>
      <c r="E153" s="5">
        <f t="shared" si="14"/>
        <v>6840.820252856387</v>
      </c>
    </row>
    <row r="154" spans="1:5">
      <c r="A154" s="5">
        <f t="shared" si="10"/>
        <v>15300000</v>
      </c>
      <c r="B154" s="5">
        <f t="shared" si="11"/>
        <v>3.7462625066246136E-3</v>
      </c>
      <c r="C154" s="5">
        <f t="shared" si="12"/>
        <v>4.705305708320515E-3</v>
      </c>
      <c r="D154">
        <f t="shared" si="13"/>
        <v>13281.970075715441</v>
      </c>
      <c r="E154" s="5">
        <f t="shared" si="14"/>
        <v>6796.122576708487</v>
      </c>
    </row>
    <row r="155" spans="1:5">
      <c r="A155" s="5">
        <f t="shared" si="10"/>
        <v>15400000</v>
      </c>
      <c r="B155" s="5">
        <f t="shared" si="11"/>
        <v>3.7707478824849051E-3</v>
      </c>
      <c r="C155" s="5">
        <f t="shared" si="12"/>
        <v>4.7360593404010406E-3</v>
      </c>
      <c r="D155">
        <f t="shared" si="13"/>
        <v>13195.723516782222</v>
      </c>
      <c r="E155" s="5">
        <f t="shared" si="14"/>
        <v>6752.0053898746628</v>
      </c>
    </row>
    <row r="156" spans="1:5">
      <c r="A156" s="5">
        <f t="shared" si="10"/>
        <v>15500000</v>
      </c>
      <c r="B156" s="5">
        <f t="shared" si="11"/>
        <v>3.7952332583451967E-3</v>
      </c>
      <c r="C156" s="5">
        <f t="shared" si="12"/>
        <v>4.7668129724815671E-3</v>
      </c>
      <c r="D156">
        <f t="shared" si="13"/>
        <v>13110.58981667395</v>
      </c>
      <c r="E156" s="5">
        <f t="shared" si="14"/>
        <v>6708.4574570778695</v>
      </c>
    </row>
    <row r="157" spans="1:5">
      <c r="A157" s="5">
        <f t="shared" si="10"/>
        <v>15600000</v>
      </c>
      <c r="B157" s="5">
        <f t="shared" si="11"/>
        <v>3.8197186342054882E-3</v>
      </c>
      <c r="C157" s="5">
        <f t="shared" si="12"/>
        <v>4.7975666045620936E-3</v>
      </c>
      <c r="D157">
        <f t="shared" si="13"/>
        <v>13026.547574259374</v>
      </c>
      <c r="E157" s="5">
        <f t="shared" si="14"/>
        <v>6665.4678311250882</v>
      </c>
    </row>
    <row r="158" spans="1:5">
      <c r="A158" s="5">
        <f t="shared" si="10"/>
        <v>15700000</v>
      </c>
      <c r="B158" s="5">
        <f t="shared" si="11"/>
        <v>3.8442040100657797E-3</v>
      </c>
      <c r="C158" s="5">
        <f t="shared" si="12"/>
        <v>4.8283202366426192E-3</v>
      </c>
      <c r="D158">
        <f t="shared" si="13"/>
        <v>12943.575933658994</v>
      </c>
      <c r="E158" s="5">
        <f t="shared" si="14"/>
        <v>6623.0258437326711</v>
      </c>
    </row>
    <row r="159" spans="1:5">
      <c r="A159" s="5">
        <f t="shared" si="10"/>
        <v>15800000</v>
      </c>
      <c r="B159" s="5">
        <f t="shared" si="11"/>
        <v>3.8686893859260717E-3</v>
      </c>
      <c r="C159" s="5">
        <f t="shared" si="12"/>
        <v>4.8590738687231457E-3</v>
      </c>
      <c r="D159">
        <f t="shared" si="13"/>
        <v>12861.654566990268</v>
      </c>
      <c r="E159" s="5">
        <f t="shared" si="14"/>
        <v>6581.121096700107</v>
      </c>
    </row>
    <row r="160" spans="1:5">
      <c r="A160" s="5">
        <f t="shared" si="10"/>
        <v>15900000</v>
      </c>
      <c r="B160" s="5">
        <f t="shared" si="11"/>
        <v>3.8931747617863633E-3</v>
      </c>
      <c r="C160" s="5">
        <f t="shared" si="12"/>
        <v>4.8898275008036722E-3</v>
      </c>
      <c r="D160">
        <f t="shared" si="13"/>
        <v>12780.763657763913</v>
      </c>
      <c r="E160" s="5">
        <f t="shared" si="14"/>
        <v>6539.7434534168342</v>
      </c>
    </row>
    <row r="161" spans="1:5">
      <c r="A161" s="5">
        <f t="shared" si="10"/>
        <v>16000000</v>
      </c>
      <c r="B161" s="5">
        <f t="shared" si="11"/>
        <v>3.9176601376466544E-3</v>
      </c>
      <c r="C161" s="5">
        <f t="shared" si="12"/>
        <v>4.9205811328841987E-3</v>
      </c>
      <c r="D161">
        <f t="shared" si="13"/>
        <v>12700.883884902887</v>
      </c>
      <c r="E161" s="5">
        <f t="shared" si="14"/>
        <v>6498.8830306875525</v>
      </c>
    </row>
    <row r="162" spans="1:5">
      <c r="A162" s="5">
        <f t="shared" si="10"/>
        <v>16100000</v>
      </c>
      <c r="B162" s="5">
        <f t="shared" si="11"/>
        <v>3.9421455135069464E-3</v>
      </c>
      <c r="C162" s="5">
        <f t="shared" si="12"/>
        <v>4.9513347649647243E-3</v>
      </c>
      <c r="D162">
        <f t="shared" si="13"/>
        <v>12621.996407356908</v>
      </c>
      <c r="E162" s="5">
        <f t="shared" si="14"/>
        <v>6458.5301908621868</v>
      </c>
    </row>
    <row r="163" spans="1:5">
      <c r="A163" s="5">
        <f>A162+100000</f>
        <v>16200000</v>
      </c>
      <c r="B163" s="5">
        <f t="shared" si="11"/>
        <v>3.9666308893672383E-3</v>
      </c>
      <c r="C163" s="5">
        <f t="shared" si="12"/>
        <v>4.9820883970452508E-3</v>
      </c>
      <c r="D163">
        <f t="shared" si="13"/>
        <v>12544.082849286804</v>
      </c>
      <c r="E163" s="5">
        <f t="shared" si="14"/>
        <v>6418.6755342573306</v>
      </c>
    </row>
    <row r="164" spans="1:5">
      <c r="A164" s="5">
        <f t="shared" si="10"/>
        <v>16300000</v>
      </c>
      <c r="B164" s="5">
        <f t="shared" si="11"/>
        <v>3.9911162652275295E-3</v>
      </c>
      <c r="C164" s="5">
        <f t="shared" si="12"/>
        <v>5.0128420291257773E-3</v>
      </c>
      <c r="D164">
        <f t="shared" si="13"/>
        <v>12467.125285794247</v>
      </c>
      <c r="E164" s="5">
        <f t="shared" si="14"/>
        <v>6379.3098918566575</v>
      </c>
    </row>
    <row r="165" spans="1:5">
      <c r="A165" s="5">
        <f t="shared" si="10"/>
        <v>16400000</v>
      </c>
      <c r="B165" s="5">
        <f t="shared" si="11"/>
        <v>4.0156016410878214E-3</v>
      </c>
      <c r="C165" s="5">
        <f t="shared" si="12"/>
        <v>5.0435956612063029E-3</v>
      </c>
      <c r="D165">
        <f t="shared" si="13"/>
        <v>12391.106229173551</v>
      </c>
      <c r="E165" s="5">
        <f t="shared" si="14"/>
        <v>6340.4243182783839</v>
      </c>
    </row>
    <row r="166" spans="1:5">
      <c r="A166" s="5">
        <f t="shared" si="10"/>
        <v>16500000</v>
      </c>
      <c r="B166" s="5">
        <f t="shared" si="11"/>
        <v>4.0400870169481125E-3</v>
      </c>
      <c r="C166" s="5">
        <f t="shared" si="12"/>
        <v>5.0743492932868294E-3</v>
      </c>
      <c r="D166">
        <f t="shared" si="13"/>
        <v>12316.008615663406</v>
      </c>
      <c r="E166" s="5">
        <f t="shared" si="14"/>
        <v>6302.0100849984674</v>
      </c>
    </row>
    <row r="167" spans="1:5">
      <c r="A167" s="5">
        <f t="shared" si="10"/>
        <v>16600000</v>
      </c>
      <c r="B167" s="5">
        <f t="shared" si="11"/>
        <v>4.0645723928084045E-3</v>
      </c>
      <c r="C167" s="5">
        <f t="shared" si="12"/>
        <v>5.1051029253673559E-3</v>
      </c>
      <c r="D167">
        <f t="shared" si="13"/>
        <v>12241.815792677484</v>
      </c>
      <c r="E167" s="5">
        <f t="shared" si="14"/>
        <v>6264.0586738187394</v>
      </c>
    </row>
    <row r="168" spans="1:5">
      <c r="A168" s="5">
        <f t="shared" si="10"/>
        <v>16700000</v>
      </c>
      <c r="B168" s="5">
        <f t="shared" si="11"/>
        <v>4.0890577686686956E-3</v>
      </c>
      <c r="C168" s="5">
        <f t="shared" si="12"/>
        <v>5.1358565574478824E-3</v>
      </c>
      <c r="D168">
        <f t="shared" si="13"/>
        <v>12168.511506493784</v>
      </c>
      <c r="E168" s="5">
        <f t="shared" si="14"/>
        <v>6226.5617705697377</v>
      </c>
    </row>
    <row r="169" spans="1:5">
      <c r="A169" s="5">
        <f t="shared" si="10"/>
        <v>16800000</v>
      </c>
      <c r="B169" s="5">
        <f t="shared" si="11"/>
        <v>4.1135431445289876E-3</v>
      </c>
      <c r="C169" s="5">
        <f t="shared" si="12"/>
        <v>5.166610189528408E-3</v>
      </c>
      <c r="D169">
        <f t="shared" si="13"/>
        <v>12096.079890383704</v>
      </c>
      <c r="E169" s="5">
        <f t="shared" si="14"/>
        <v>6189.511259038416</v>
      </c>
    </row>
    <row r="170" spans="1:5">
      <c r="A170" s="5">
        <f t="shared" si="10"/>
        <v>16900000</v>
      </c>
      <c r="B170" s="5">
        <f t="shared" si="11"/>
        <v>4.1380285203892787E-3</v>
      </c>
      <c r="C170" s="5">
        <f t="shared" si="12"/>
        <v>5.1973638216089345E-3</v>
      </c>
      <c r="D170">
        <f t="shared" si="13"/>
        <v>12024.505453162499</v>
      </c>
      <c r="E170" s="5">
        <f t="shared" si="14"/>
        <v>6152.8992151114417</v>
      </c>
    </row>
    <row r="171" spans="1:5">
      <c r="A171" s="5">
        <f t="shared" si="10"/>
        <v>17000000</v>
      </c>
      <c r="B171" s="5">
        <f t="shared" si="11"/>
        <v>4.1625138962495707E-3</v>
      </c>
      <c r="C171" s="5">
        <f t="shared" si="12"/>
        <v>5.228117453689461E-3</v>
      </c>
      <c r="D171">
        <f t="shared" si="13"/>
        <v>11953.773068143895</v>
      </c>
      <c r="E171" s="5">
        <f t="shared" si="14"/>
        <v>6116.7179011252065</v>
      </c>
    </row>
    <row r="172" spans="1:5">
      <c r="A172" s="5">
        <f t="shared" si="10"/>
        <v>17100000</v>
      </c>
      <c r="B172" s="5">
        <f t="shared" si="11"/>
        <v>4.1869992721098618E-3</v>
      </c>
      <c r="C172" s="5">
        <f t="shared" si="12"/>
        <v>5.2588710857699866E-3</v>
      </c>
      <c r="D172">
        <f t="shared" si="13"/>
        <v>11883.867962482234</v>
      </c>
      <c r="E172" s="5">
        <f t="shared" si="14"/>
        <v>6080.9597604140872</v>
      </c>
    </row>
    <row r="173" spans="1:5">
      <c r="A173" s="5">
        <f t="shared" si="10"/>
        <v>17200000</v>
      </c>
      <c r="B173" s="5">
        <f t="shared" si="11"/>
        <v>4.2114846479701538E-3</v>
      </c>
      <c r="C173" s="5">
        <f t="shared" si="12"/>
        <v>5.2896247178505131E-3</v>
      </c>
      <c r="D173">
        <f t="shared" si="13"/>
        <v>11814.775706886408</v>
      </c>
      <c r="E173" s="5">
        <f t="shared" si="14"/>
        <v>6045.6174120488631</v>
      </c>
    </row>
    <row r="174" spans="1:5">
      <c r="A174" s="5">
        <f t="shared" si="10"/>
        <v>17300000</v>
      </c>
      <c r="B174" s="5">
        <f t="shared" si="11"/>
        <v>4.2359700238304458E-3</v>
      </c>
      <c r="C174" s="5">
        <f t="shared" si="12"/>
        <v>5.3203783499310396E-3</v>
      </c>
      <c r="D174">
        <f t="shared" si="13"/>
        <v>11746.482205690534</v>
      </c>
      <c r="E174" s="5">
        <f t="shared" si="14"/>
        <v>6010.6836457576428</v>
      </c>
    </row>
    <row r="175" spans="1:5">
      <c r="A175" s="5">
        <f t="shared" si="10"/>
        <v>17400000</v>
      </c>
      <c r="B175" s="5">
        <f t="shared" si="11"/>
        <v>4.2604553996907369E-3</v>
      </c>
      <c r="C175" s="5">
        <f t="shared" si="12"/>
        <v>5.3511319820115661E-3</v>
      </c>
      <c r="D175">
        <f t="shared" si="13"/>
        <v>11678.97368726702</v>
      </c>
      <c r="E175" s="5">
        <f t="shared" si="14"/>
        <v>5976.1514170219107</v>
      </c>
    </row>
    <row r="176" spans="1:5">
      <c r="A176" s="5">
        <f t="shared" si="10"/>
        <v>17500000</v>
      </c>
      <c r="B176" s="5">
        <f t="shared" si="11"/>
        <v>4.2849407755510289E-3</v>
      </c>
      <c r="C176" s="5">
        <f t="shared" si="12"/>
        <v>5.3818856140920917E-3</v>
      </c>
      <c r="D176">
        <f t="shared" si="13"/>
        <v>11612.236694768355</v>
      </c>
      <c r="E176" s="5">
        <f t="shared" si="14"/>
        <v>5942.0138423407079</v>
      </c>
    </row>
    <row r="177" spans="1:5">
      <c r="A177" s="5">
        <f t="shared" si="10"/>
        <v>17600000</v>
      </c>
      <c r="B177" s="5">
        <f t="shared" si="11"/>
        <v>4.30942615141132E-3</v>
      </c>
      <c r="C177" s="5">
        <f t="shared" si="12"/>
        <v>5.4126392461726182E-3</v>
      </c>
      <c r="D177">
        <f t="shared" si="13"/>
        <v>11546.258077184444</v>
      </c>
      <c r="E177" s="5">
        <f t="shared" si="14"/>
        <v>5908.2641946562926</v>
      </c>
    </row>
    <row r="178" spans="1:5">
      <c r="A178" s="5">
        <f t="shared" si="10"/>
        <v>17700000</v>
      </c>
      <c r="B178" s="5">
        <f t="shared" si="11"/>
        <v>4.333911527271612E-3</v>
      </c>
      <c r="C178" s="5">
        <f t="shared" si="12"/>
        <v>5.4433928782531447E-3</v>
      </c>
      <c r="D178">
        <f t="shared" si="13"/>
        <v>11481.024980703178</v>
      </c>
      <c r="E178" s="5">
        <f t="shared" si="14"/>
        <v>5874.8958989348212</v>
      </c>
    </row>
    <row r="179" spans="1:5">
      <c r="A179" s="5">
        <f t="shared" si="10"/>
        <v>17800000</v>
      </c>
      <c r="B179" s="5">
        <f t="shared" si="11"/>
        <v>4.3583969031319031E-3</v>
      </c>
      <c r="C179" s="5">
        <f t="shared" si="12"/>
        <v>5.4741465103336703E-3</v>
      </c>
      <c r="D179">
        <f t="shared" si="13"/>
        <v>11416.524840362148</v>
      </c>
      <c r="E179" s="5">
        <f t="shared" si="14"/>
        <v>5841.9025278960162</v>
      </c>
    </row>
    <row r="180" spans="1:5">
      <c r="A180" s="5">
        <f t="shared" si="10"/>
        <v>17900000</v>
      </c>
      <c r="B180" s="5">
        <f t="shared" si="11"/>
        <v>4.3828822789921951E-3</v>
      </c>
      <c r="C180" s="5">
        <f t="shared" si="12"/>
        <v>5.5049001424141968E-3</v>
      </c>
      <c r="D180">
        <f t="shared" si="13"/>
        <v>11352.745371980234</v>
      </c>
      <c r="E180" s="5">
        <f t="shared" si="14"/>
        <v>5809.2777978859813</v>
      </c>
    </row>
    <row r="181" spans="1:5">
      <c r="A181" s="5">
        <f t="shared" si="10"/>
        <v>18000000</v>
      </c>
      <c r="B181" s="5">
        <f t="shared" si="11"/>
        <v>4.4073676548524862E-3</v>
      </c>
      <c r="C181" s="5">
        <f t="shared" si="12"/>
        <v>5.5356537744947233E-3</v>
      </c>
      <c r="D181">
        <f t="shared" si="13"/>
        <v>11289.674564358122</v>
      </c>
      <c r="E181" s="5">
        <f t="shared" si="14"/>
        <v>5777.015564887568</v>
      </c>
    </row>
    <row r="182" spans="1:5">
      <c r="A182" s="5">
        <f t="shared" si="10"/>
        <v>18100000</v>
      </c>
      <c r="B182" s="5">
        <f t="shared" si="11"/>
        <v>4.4318530307127782E-3</v>
      </c>
      <c r="C182" s="5">
        <f t="shared" si="12"/>
        <v>5.5664074065752498E-3</v>
      </c>
      <c r="D182">
        <f t="shared" si="13"/>
        <v>11227.300671737361</v>
      </c>
      <c r="E182" s="5">
        <f t="shared" si="14"/>
        <v>5745.1098206630149</v>
      </c>
    </row>
    <row r="183" spans="1:5">
      <c r="A183" s="5">
        <f>A182+100000</f>
        <v>18200000</v>
      </c>
      <c r="B183" s="5">
        <f t="shared" si="11"/>
        <v>4.4563384065730701E-3</v>
      </c>
      <c r="C183" s="5">
        <f t="shared" si="12"/>
        <v>5.5971610386557754E-3</v>
      </c>
      <c r="D183">
        <f t="shared" si="13"/>
        <v>11165.612206508034</v>
      </c>
      <c r="E183" s="5">
        <f t="shared" si="14"/>
        <v>5713.5546890237438</v>
      </c>
    </row>
    <row r="184" spans="1:5">
      <c r="A184" s="5">
        <f t="shared" si="10"/>
        <v>18300000</v>
      </c>
      <c r="B184" s="5">
        <f t="shared" si="11"/>
        <v>4.4808237824333613E-3</v>
      </c>
      <c r="C184" s="5">
        <f t="shared" si="12"/>
        <v>5.6279146707363019E-3</v>
      </c>
      <c r="D184">
        <f t="shared" si="13"/>
        <v>11104.597932155533</v>
      </c>
      <c r="E184" s="5">
        <f t="shared" si="14"/>
        <v>5682.3444222224562</v>
      </c>
    </row>
    <row r="185" spans="1:5">
      <c r="A185" s="5">
        <f t="shared" ref="A185:A248" si="15">A184+100000</f>
        <v>18400000</v>
      </c>
      <c r="B185" s="5">
        <f t="shared" si="11"/>
        <v>4.5053091582936532E-3</v>
      </c>
      <c r="C185" s="5">
        <f t="shared" si="12"/>
        <v>5.6586683028168284E-3</v>
      </c>
      <c r="D185">
        <f t="shared" si="13"/>
        <v>11044.246856437294</v>
      </c>
      <c r="E185" s="5">
        <f t="shared" si="14"/>
        <v>5651.4733974628762</v>
      </c>
    </row>
    <row r="186" spans="1:5">
      <c r="A186" s="5">
        <f t="shared" si="15"/>
        <v>18500000</v>
      </c>
      <c r="B186" s="5">
        <f t="shared" si="11"/>
        <v>4.5297945341539443E-3</v>
      </c>
      <c r="C186" s="5">
        <f t="shared" si="12"/>
        <v>5.689421934897354E-3</v>
      </c>
      <c r="D186">
        <f t="shared" si="13"/>
        <v>10984.548224780876</v>
      </c>
      <c r="E186" s="5">
        <f t="shared" si="14"/>
        <v>5620.9361135227073</v>
      </c>
    </row>
    <row r="187" spans="1:5">
      <c r="A187" s="5">
        <f t="shared" si="15"/>
        <v>18600000</v>
      </c>
      <c r="B187" s="5">
        <f t="shared" si="11"/>
        <v>4.5542799100142363E-3</v>
      </c>
      <c r="C187" s="5">
        <f t="shared" si="12"/>
        <v>5.7201755669778805E-3</v>
      </c>
      <c r="D187">
        <f t="shared" si="13"/>
        <v>10925.491513894958</v>
      </c>
      <c r="E187" s="5">
        <f t="shared" si="14"/>
        <v>5590.7271874855078</v>
      </c>
    </row>
    <row r="188" spans="1:5">
      <c r="A188" s="5">
        <f t="shared" si="15"/>
        <v>18700000</v>
      </c>
      <c r="B188" s="5">
        <f t="shared" si="11"/>
        <v>4.5787652858745274E-3</v>
      </c>
      <c r="C188" s="5">
        <f t="shared" si="12"/>
        <v>5.750929199058407E-3</v>
      </c>
      <c r="D188">
        <f t="shared" si="13"/>
        <v>10867.066425585359</v>
      </c>
      <c r="E188" s="5">
        <f t="shared" si="14"/>
        <v>5560.8413515774337</v>
      </c>
    </row>
    <row r="189" spans="1:5">
      <c r="A189" s="5">
        <f t="shared" si="15"/>
        <v>18800000</v>
      </c>
      <c r="B189" s="5">
        <f t="shared" si="11"/>
        <v>4.6032506617348194E-3</v>
      </c>
      <c r="C189" s="5">
        <f t="shared" si="12"/>
        <v>5.7816828311389326E-3</v>
      </c>
      <c r="D189">
        <f t="shared" si="13"/>
        <v>10809.262880768418</v>
      </c>
      <c r="E189" s="5">
        <f t="shared" si="14"/>
        <v>5531.2734501049345</v>
      </c>
    </row>
    <row r="190" spans="1:5">
      <c r="A190" s="5">
        <f t="shared" si="15"/>
        <v>18900000</v>
      </c>
      <c r="B190" s="5">
        <f t="shared" si="11"/>
        <v>4.6277360375951105E-3</v>
      </c>
      <c r="C190" s="5">
        <f t="shared" si="12"/>
        <v>5.8124364632194591E-3</v>
      </c>
      <c r="D190">
        <f t="shared" si="13"/>
        <v>10752.071013674402</v>
      </c>
      <c r="E190" s="5">
        <f t="shared" si="14"/>
        <v>5502.0184364896686</v>
      </c>
    </row>
    <row r="191" spans="1:5">
      <c r="A191" s="5">
        <f t="shared" si="15"/>
        <v>19000000</v>
      </c>
      <c r="B191" s="5">
        <f t="shared" si="11"/>
        <v>4.6522214134554025E-3</v>
      </c>
      <c r="C191" s="5">
        <f t="shared" si="12"/>
        <v>5.8431900952999856E-3</v>
      </c>
      <c r="D191">
        <f t="shared" si="13"/>
        <v>10695.481166234011</v>
      </c>
      <c r="E191" s="5">
        <f t="shared" si="14"/>
        <v>5473.0713703970478</v>
      </c>
    </row>
    <row r="192" spans="1:5">
      <c r="A192" s="5">
        <f t="shared" si="15"/>
        <v>19100000</v>
      </c>
      <c r="B192" s="5">
        <f t="shared" si="11"/>
        <v>4.6767067893156945E-3</v>
      </c>
      <c r="C192" s="5">
        <f t="shared" si="12"/>
        <v>5.8739437273805121E-3</v>
      </c>
      <c r="D192">
        <f t="shared" si="13"/>
        <v>10639.483882641163</v>
      </c>
      <c r="E192" s="5">
        <f t="shared" si="14"/>
        <v>5444.4274149549883</v>
      </c>
    </row>
    <row r="193" spans="1:5">
      <c r="A193" s="5">
        <f t="shared" si="15"/>
        <v>19200000</v>
      </c>
      <c r="B193" s="5">
        <f t="shared" si="11"/>
        <v>4.7011921651759856E-3</v>
      </c>
      <c r="C193" s="5">
        <f t="shared" si="12"/>
        <v>5.9046973594610377E-3</v>
      </c>
      <c r="D193">
        <f t="shared" si="13"/>
        <v>10584.069904085742</v>
      </c>
      <c r="E193" s="5">
        <f t="shared" si="14"/>
        <v>5416.081834059577</v>
      </c>
    </row>
    <row r="194" spans="1:5">
      <c r="A194" s="5">
        <f t="shared" si="15"/>
        <v>19300000</v>
      </c>
      <c r="B194" s="5">
        <f t="shared" si="11"/>
        <v>4.7256775410362776E-3</v>
      </c>
      <c r="C194" s="5">
        <f t="shared" si="12"/>
        <v>5.9354509915415642E-3</v>
      </c>
      <c r="D194">
        <f t="shared" si="13"/>
        <v>10529.230163650065</v>
      </c>
      <c r="E194" s="5">
        <f t="shared" si="14"/>
        <v>5388.0299897644882</v>
      </c>
    </row>
    <row r="195" spans="1:5">
      <c r="A195" s="5">
        <f t="shared" si="15"/>
        <v>19400000</v>
      </c>
      <c r="B195" s="5">
        <f t="shared" ref="B195:B258" si="16">A195/(PI()*1300000000)</f>
        <v>4.7501629168965687E-3</v>
      </c>
      <c r="C195" s="5">
        <f t="shared" ref="C195:C258" si="17">1.256*A195/(PI()*$G$6)</f>
        <v>5.9662046236220907E-3</v>
      </c>
      <c r="D195">
        <f t="shared" ref="D195:D258" si="18">($G$2*299792458/$G$6/2*9)^2/(4*$G$3*A195*(1-EXP(-(C195/B195)))^2)</f>
        <v>10474.955781363207</v>
      </c>
      <c r="E195" s="5">
        <f t="shared" ref="E195:E258" si="19">($G$2*299792458/$G$6/2*9)^2/(4*$G$3*A195)*(1+($G$7*$G$3*A195)/($G$2*299792458/$G$6/2*9))^2</f>
        <v>5360.2673397511644</v>
      </c>
    </row>
    <row r="196" spans="1:5">
      <c r="A196" s="5">
        <f t="shared" si="15"/>
        <v>19500000</v>
      </c>
      <c r="B196" s="5">
        <f t="shared" si="16"/>
        <v>4.7746482927568607E-3</v>
      </c>
      <c r="C196" s="5">
        <f t="shared" si="17"/>
        <v>5.9969582557026163E-3</v>
      </c>
      <c r="D196">
        <f t="shared" si="18"/>
        <v>10421.238059407498</v>
      </c>
      <c r="E196" s="5">
        <f t="shared" si="19"/>
        <v>5332.7894348768086</v>
      </c>
    </row>
    <row r="197" spans="1:5">
      <c r="A197" s="5">
        <f t="shared" si="15"/>
        <v>19600000</v>
      </c>
      <c r="B197" s="5">
        <f t="shared" si="16"/>
        <v>4.7991336686171518E-3</v>
      </c>
      <c r="C197" s="5">
        <f t="shared" si="17"/>
        <v>6.0277118877831428E-3</v>
      </c>
      <c r="D197">
        <f t="shared" si="18"/>
        <v>10368.068477471747</v>
      </c>
      <c r="E197" s="5">
        <f t="shared" si="19"/>
        <v>5305.5919167974553</v>
      </c>
    </row>
    <row r="198" spans="1:5">
      <c r="A198" s="5">
        <f t="shared" si="15"/>
        <v>19700000</v>
      </c>
      <c r="B198" s="5">
        <f t="shared" si="16"/>
        <v>4.8236190444774438E-3</v>
      </c>
      <c r="C198" s="5">
        <f t="shared" si="17"/>
        <v>6.0584655198636693E-3</v>
      </c>
      <c r="D198">
        <f t="shared" si="18"/>
        <v>10315.438688246002</v>
      </c>
      <c r="E198" s="5">
        <f t="shared" si="19"/>
        <v>5278.6705156634353</v>
      </c>
    </row>
    <row r="199" spans="1:5">
      <c r="A199" s="5">
        <f t="shared" si="15"/>
        <v>19800000</v>
      </c>
      <c r="B199" s="5">
        <f t="shared" si="16"/>
        <v>4.8481044203377349E-3</v>
      </c>
      <c r="C199" s="5">
        <f t="shared" si="17"/>
        <v>6.0892191519441958E-3</v>
      </c>
      <c r="D199">
        <f t="shared" si="18"/>
        <v>10263.340513052837</v>
      </c>
      <c r="E199" s="5">
        <f t="shared" si="19"/>
        <v>5252.0210478846693</v>
      </c>
    </row>
    <row r="200" spans="1:5">
      <c r="A200" s="5">
        <f t="shared" si="15"/>
        <v>19900000</v>
      </c>
      <c r="B200" s="5">
        <f t="shared" si="16"/>
        <v>4.8725897961980269E-3</v>
      </c>
      <c r="C200" s="5">
        <f t="shared" si="17"/>
        <v>6.1199727840247214E-3</v>
      </c>
      <c r="D200">
        <f t="shared" si="18"/>
        <v>10211.765937610362</v>
      </c>
      <c r="E200" s="5">
        <f t="shared" si="19"/>
        <v>5225.6394139633376</v>
      </c>
    </row>
    <row r="201" spans="1:5">
      <c r="A201" s="5">
        <f t="shared" si="15"/>
        <v>20000000</v>
      </c>
      <c r="B201" s="5">
        <f t="shared" si="16"/>
        <v>4.8970751720583188E-3</v>
      </c>
      <c r="C201" s="5">
        <f t="shared" si="17"/>
        <v>6.1507264161052479E-3</v>
      </c>
      <c r="D201">
        <f t="shared" si="18"/>
        <v>10160.707107922311</v>
      </c>
      <c r="E201" s="5">
        <f t="shared" si="19"/>
        <v>5199.521596391578</v>
      </c>
    </row>
    <row r="202" spans="1:5">
      <c r="A202" s="5">
        <f t="shared" si="15"/>
        <v>20100000</v>
      </c>
      <c r="B202" s="5">
        <f t="shared" si="16"/>
        <v>4.92156054791861E-3</v>
      </c>
      <c r="C202" s="5">
        <f t="shared" si="17"/>
        <v>6.1814800481857744E-3</v>
      </c>
      <c r="D202">
        <f t="shared" si="18"/>
        <v>10110.156326290857</v>
      </c>
      <c r="E202" s="5">
        <f t="shared" si="19"/>
        <v>5173.6636576119399</v>
      </c>
    </row>
    <row r="203" spans="1:5">
      <c r="A203" s="5">
        <f t="shared" si="15"/>
        <v>20200000</v>
      </c>
      <c r="B203" s="5">
        <f t="shared" si="16"/>
        <v>4.9460459237789019E-3</v>
      </c>
      <c r="C203" s="5">
        <f t="shared" si="17"/>
        <v>6.2122336802663001E-3</v>
      </c>
      <c r="D203">
        <f t="shared" si="18"/>
        <v>10060.106047447834</v>
      </c>
      <c r="E203" s="5">
        <f t="shared" si="19"/>
        <v>5148.0617380383928</v>
      </c>
    </row>
    <row r="204" spans="1:5">
      <c r="A204" s="5">
        <f t="shared" si="15"/>
        <v>20300000</v>
      </c>
      <c r="B204" s="5">
        <f t="shared" si="16"/>
        <v>4.9705312996391931E-3</v>
      </c>
      <c r="C204" s="5">
        <f t="shared" si="17"/>
        <v>6.2429873123468265E-3</v>
      </c>
      <c r="D204">
        <f t="shared" si="18"/>
        <v>10010.548874800306</v>
      </c>
      <c r="E204" s="5">
        <f t="shared" si="19"/>
        <v>5122.7120541358781</v>
      </c>
    </row>
    <row r="205" spans="1:5">
      <c r="A205" s="5">
        <f t="shared" si="15"/>
        <v>20400000</v>
      </c>
      <c r="B205" s="5">
        <f t="shared" si="16"/>
        <v>4.995016675499485E-3</v>
      </c>
      <c r="C205" s="5">
        <f t="shared" si="17"/>
        <v>6.273740944427353E-3</v>
      </c>
      <c r="D205">
        <f t="shared" si="18"/>
        <v>9961.47755678658</v>
      </c>
      <c r="E205" s="5">
        <f t="shared" si="19"/>
        <v>5097.610896556288</v>
      </c>
    </row>
    <row r="206" spans="1:5">
      <c r="A206" s="5">
        <f t="shared" si="15"/>
        <v>20500000</v>
      </c>
      <c r="B206" s="5">
        <f t="shared" si="16"/>
        <v>5.0195020513597761E-3</v>
      </c>
      <c r="C206" s="5">
        <f t="shared" si="17"/>
        <v>6.3044945765078795E-3</v>
      </c>
      <c r="D206">
        <f t="shared" si="18"/>
        <v>9912.8849833388394</v>
      </c>
      <c r="E206" s="5">
        <f t="shared" si="19"/>
        <v>5072.7546283290458</v>
      </c>
    </row>
    <row r="207" spans="1:5">
      <c r="A207" s="5">
        <f t="shared" si="15"/>
        <v>20600000</v>
      </c>
      <c r="B207" s="5">
        <f t="shared" si="16"/>
        <v>5.0439874272200681E-3</v>
      </c>
      <c r="C207" s="5">
        <f t="shared" si="17"/>
        <v>6.3352482085884051E-3</v>
      </c>
      <c r="D207">
        <f t="shared" si="18"/>
        <v>9864.7641824488455</v>
      </c>
      <c r="E207" s="5">
        <f t="shared" si="19"/>
        <v>5048.1396831043603</v>
      </c>
    </row>
    <row r="208" spans="1:5">
      <c r="A208" s="5">
        <f t="shared" si="15"/>
        <v>20700000</v>
      </c>
      <c r="B208" s="5">
        <f t="shared" si="16"/>
        <v>5.0684728030803592E-3</v>
      </c>
      <c r="C208" s="5">
        <f t="shared" si="17"/>
        <v>6.3660018406689316E-3</v>
      </c>
      <c r="D208">
        <f t="shared" si="18"/>
        <v>9817.1083168331515</v>
      </c>
      <c r="E208" s="5">
        <f t="shared" si="19"/>
        <v>5023.7625634474098</v>
      </c>
    </row>
    <row r="209" spans="1:5">
      <c r="A209" s="5">
        <f t="shared" si="15"/>
        <v>20800000</v>
      </c>
      <c r="B209" s="5">
        <f t="shared" si="16"/>
        <v>5.0929581789406512E-3</v>
      </c>
      <c r="C209" s="5">
        <f t="shared" si="17"/>
        <v>6.3967554727494581E-3</v>
      </c>
      <c r="D209">
        <f t="shared" si="18"/>
        <v>9769.9106806945292</v>
      </c>
      <c r="E209" s="5">
        <f t="shared" si="19"/>
        <v>4999.6198391817379</v>
      </c>
    </row>
    <row r="210" spans="1:5">
      <c r="A210" s="5">
        <f t="shared" si="15"/>
        <v>20900000</v>
      </c>
      <c r="B210" s="5">
        <f t="shared" si="16"/>
        <v>5.1174435548009423E-3</v>
      </c>
      <c r="C210" s="5">
        <f t="shared" si="17"/>
        <v>6.4275091048299838E-3</v>
      </c>
      <c r="D210">
        <f t="shared" si="18"/>
        <v>9723.1646965763739</v>
      </c>
      <c r="E210" s="5">
        <f t="shared" si="19"/>
        <v>4975.708145780196</v>
      </c>
    </row>
    <row r="211" spans="1:5">
      <c r="A211" s="5">
        <f t="shared" si="15"/>
        <v>21000000</v>
      </c>
      <c r="B211" s="5">
        <f t="shared" si="16"/>
        <v>5.1419289306612343E-3</v>
      </c>
      <c r="C211" s="5">
        <f t="shared" si="17"/>
        <v>6.4582627369105102E-3</v>
      </c>
      <c r="D211">
        <f t="shared" si="18"/>
        <v>9676.8639123069624</v>
      </c>
      <c r="E211" s="5">
        <f t="shared" si="19"/>
        <v>4952.0241828018716</v>
      </c>
    </row>
    <row r="212" spans="1:5">
      <c r="A212" s="5">
        <f t="shared" si="15"/>
        <v>21100000</v>
      </c>
      <c r="B212" s="5">
        <f t="shared" si="16"/>
        <v>5.1664143065215263E-3</v>
      </c>
      <c r="C212" s="5">
        <f t="shared" si="17"/>
        <v>6.4890163689910367E-3</v>
      </c>
      <c r="D212">
        <f t="shared" si="18"/>
        <v>9631.0019980306279</v>
      </c>
      <c r="E212" s="5">
        <f t="shared" si="19"/>
        <v>4928.5647123734452</v>
      </c>
    </row>
    <row r="213" spans="1:5">
      <c r="A213" s="5">
        <f t="shared" si="15"/>
        <v>21200000</v>
      </c>
      <c r="B213" s="5">
        <f t="shared" si="16"/>
        <v>5.1908996823818174E-3</v>
      </c>
      <c r="C213" s="5">
        <f t="shared" si="17"/>
        <v>6.5197700010715632E-3</v>
      </c>
      <c r="D213">
        <f t="shared" si="18"/>
        <v>9585.5727433229367</v>
      </c>
      <c r="E213" s="5">
        <f t="shared" si="19"/>
        <v>4905.3265577135489</v>
      </c>
    </row>
    <row r="214" spans="1:5">
      <c r="A214" s="5">
        <f t="shared" si="15"/>
        <v>21300000</v>
      </c>
      <c r="B214" s="5">
        <f t="shared" si="16"/>
        <v>5.2153850582421094E-3</v>
      </c>
      <c r="C214" s="5">
        <f t="shared" si="17"/>
        <v>6.5505236331520889E-3</v>
      </c>
      <c r="D214">
        <f t="shared" si="18"/>
        <v>9540.5700543871462</v>
      </c>
      <c r="E214" s="5">
        <f t="shared" si="19"/>
        <v>4882.3066016986859</v>
      </c>
    </row>
    <row r="215" spans="1:5">
      <c r="A215" s="5">
        <f t="shared" si="15"/>
        <v>21400000</v>
      </c>
      <c r="B215" s="5">
        <f t="shared" si="16"/>
        <v>5.2398704341024005E-3</v>
      </c>
      <c r="C215" s="5">
        <f t="shared" si="17"/>
        <v>6.5812772652326153E-3</v>
      </c>
      <c r="D215">
        <f t="shared" si="18"/>
        <v>9495.9879513292635</v>
      </c>
      <c r="E215" s="5">
        <f t="shared" si="19"/>
        <v>4859.5017854693442</v>
      </c>
    </row>
    <row r="216" spans="1:5">
      <c r="A216" s="5">
        <f t="shared" si="15"/>
        <v>21500000</v>
      </c>
      <c r="B216" s="5">
        <f t="shared" si="16"/>
        <v>5.2643558099626925E-3</v>
      </c>
      <c r="C216" s="5">
        <f t="shared" si="17"/>
        <v>6.6120308973131418E-3</v>
      </c>
      <c r="D216">
        <f t="shared" si="18"/>
        <v>9451.8205655091278</v>
      </c>
      <c r="E216" s="5">
        <f t="shared" si="19"/>
        <v>4836.9091070750292</v>
      </c>
    </row>
    <row r="217" spans="1:5">
      <c r="A217" s="5">
        <f t="shared" si="15"/>
        <v>21600000</v>
      </c>
      <c r="B217" s="5">
        <f t="shared" si="16"/>
        <v>5.2888411858229836E-3</v>
      </c>
      <c r="C217" s="5">
        <f t="shared" si="17"/>
        <v>6.6427845293936675E-3</v>
      </c>
      <c r="D217">
        <f t="shared" si="18"/>
        <v>9408.0621369651035</v>
      </c>
      <c r="E217" s="5">
        <f t="shared" si="19"/>
        <v>4814.5256201569209</v>
      </c>
    </row>
    <row r="218" spans="1:5">
      <c r="A218" s="5">
        <f t="shared" si="15"/>
        <v>21700000</v>
      </c>
      <c r="B218" s="5">
        <f t="shared" si="16"/>
        <v>5.3133265616832756E-3</v>
      </c>
      <c r="C218" s="5">
        <f t="shared" si="17"/>
        <v>6.673538161474194E-3</v>
      </c>
      <c r="D218">
        <f t="shared" si="18"/>
        <v>9364.7070119099644</v>
      </c>
      <c r="E218" s="5">
        <f t="shared" si="19"/>
        <v>4792.3484326669613</v>
      </c>
    </row>
    <row r="219" spans="1:5">
      <c r="A219" s="5">
        <f t="shared" si="15"/>
        <v>21800000</v>
      </c>
      <c r="B219" s="5">
        <f t="shared" si="16"/>
        <v>5.3378119375435667E-3</v>
      </c>
      <c r="C219" s="5">
        <f t="shared" si="17"/>
        <v>6.7042917935547204E-3</v>
      </c>
      <c r="D219">
        <f t="shared" si="18"/>
        <v>9321.7496402956967</v>
      </c>
      <c r="E219" s="5">
        <f t="shared" si="19"/>
        <v>4770.3747056221964</v>
      </c>
    </row>
    <row r="220" spans="1:5">
      <c r="A220" s="5">
        <f t="shared" si="15"/>
        <v>21900000</v>
      </c>
      <c r="B220" s="5">
        <f t="shared" si="16"/>
        <v>5.3622973134038587E-3</v>
      </c>
      <c r="C220" s="5">
        <f t="shared" si="17"/>
        <v>6.7350454256352461E-3</v>
      </c>
      <c r="D220">
        <f t="shared" si="18"/>
        <v>9279.1845734450326</v>
      </c>
      <c r="E220" s="5">
        <f t="shared" si="19"/>
        <v>4748.6016518932347</v>
      </c>
    </row>
    <row r="221" spans="1:5">
      <c r="A221" s="5">
        <f t="shared" si="15"/>
        <v>22000000</v>
      </c>
      <c r="B221" s="5">
        <f t="shared" si="16"/>
        <v>5.3867826892641506E-3</v>
      </c>
      <c r="C221" s="5">
        <f t="shared" si="17"/>
        <v>6.7657990577157726E-3</v>
      </c>
      <c r="D221">
        <f t="shared" si="18"/>
        <v>9237.0064617475564</v>
      </c>
      <c r="E221" s="5">
        <f t="shared" si="19"/>
        <v>4727.0265350257732</v>
      </c>
    </row>
    <row r="222" spans="1:5">
      <c r="A222" s="5">
        <f t="shared" si="15"/>
        <v>22100000</v>
      </c>
      <c r="B222" s="5">
        <f t="shared" si="16"/>
        <v>5.4112680651244418E-3</v>
      </c>
      <c r="C222" s="5">
        <f t="shared" si="17"/>
        <v>6.796552689796299E-3</v>
      </c>
      <c r="D222">
        <f t="shared" si="18"/>
        <v>9195.2100524183825</v>
      </c>
      <c r="E222" s="5">
        <f t="shared" si="19"/>
        <v>4705.6466680940885</v>
      </c>
    </row>
    <row r="223" spans="1:5">
      <c r="A223" s="5">
        <f t="shared" si="15"/>
        <v>22200000</v>
      </c>
      <c r="B223" s="5">
        <f t="shared" si="16"/>
        <v>5.4357534409847337E-3</v>
      </c>
      <c r="C223" s="5">
        <f t="shared" si="17"/>
        <v>6.8273063218768255E-3</v>
      </c>
      <c r="D223">
        <f t="shared" si="18"/>
        <v>9153.7901873173978</v>
      </c>
      <c r="E223" s="5">
        <f t="shared" si="19"/>
        <v>4684.4594125855374</v>
      </c>
    </row>
    <row r="224" spans="1:5">
      <c r="A224" s="5">
        <f t="shared" si="15"/>
        <v>22300000</v>
      </c>
      <c r="B224" s="5">
        <f t="shared" si="16"/>
        <v>5.4602388168450249E-3</v>
      </c>
      <c r="C224" s="5">
        <f t="shared" si="17"/>
        <v>6.8580599539573512E-3</v>
      </c>
      <c r="D224">
        <f t="shared" si="18"/>
        <v>9112.7418008271852</v>
      </c>
      <c r="E224" s="5">
        <f t="shared" si="19"/>
        <v>4663.4621773150539</v>
      </c>
    </row>
    <row r="225" spans="1:5">
      <c r="A225" s="5">
        <f t="shared" si="15"/>
        <v>22400000</v>
      </c>
      <c r="B225" s="5">
        <f t="shared" si="16"/>
        <v>5.4847241927053168E-3</v>
      </c>
      <c r="C225" s="5">
        <f t="shared" si="17"/>
        <v>6.8888135860378777E-3</v>
      </c>
      <c r="D225">
        <f t="shared" si="18"/>
        <v>9072.0599177877775</v>
      </c>
      <c r="E225" s="5">
        <f t="shared" si="19"/>
        <v>4642.6524173687339</v>
      </c>
    </row>
    <row r="226" spans="1:5">
      <c r="A226" s="5">
        <f t="shared" si="15"/>
        <v>22500000</v>
      </c>
      <c r="B226" s="5">
        <f t="shared" si="16"/>
        <v>5.5092095685656079E-3</v>
      </c>
      <c r="C226" s="5">
        <f t="shared" si="17"/>
        <v>6.9195672181184041E-3</v>
      </c>
      <c r="D226">
        <f t="shared" si="18"/>
        <v>9031.7396514864995</v>
      </c>
      <c r="E226" s="5">
        <f t="shared" si="19"/>
        <v>4622.0276330755914</v>
      </c>
    </row>
    <row r="227" spans="1:5">
      <c r="A227" s="5">
        <f t="shared" si="15"/>
        <v>22600000</v>
      </c>
      <c r="B227" s="5">
        <f t="shared" si="16"/>
        <v>5.5336949444258999E-3</v>
      </c>
      <c r="C227" s="5">
        <f t="shared" si="17"/>
        <v>6.9503208501989298E-3</v>
      </c>
      <c r="D227">
        <f t="shared" si="18"/>
        <v>8991.776201701161</v>
      </c>
      <c r="E227" s="5">
        <f t="shared" si="19"/>
        <v>4601.5853690066015</v>
      </c>
    </row>
    <row r="228" spans="1:5">
      <c r="A228" s="5">
        <f t="shared" si="15"/>
        <v>22700000</v>
      </c>
      <c r="B228" s="5">
        <f t="shared" si="16"/>
        <v>5.558180320286191E-3</v>
      </c>
      <c r="C228" s="5">
        <f t="shared" si="17"/>
        <v>6.9810744822794563E-3</v>
      </c>
      <c r="D228">
        <f t="shared" si="18"/>
        <v>8952.1648527949874</v>
      </c>
      <c r="E228" s="5">
        <f t="shared" si="19"/>
        <v>4581.3232130002116</v>
      </c>
    </row>
    <row r="229" spans="1:5">
      <c r="A229" s="5">
        <f t="shared" si="15"/>
        <v>22800000</v>
      </c>
      <c r="B229" s="5">
        <f t="shared" si="16"/>
        <v>5.582665696146483E-3</v>
      </c>
      <c r="C229" s="5">
        <f t="shared" si="17"/>
        <v>7.0118281143599828E-3</v>
      </c>
      <c r="D229">
        <f t="shared" si="18"/>
        <v>8912.9009718616762</v>
      </c>
      <c r="E229" s="5">
        <f t="shared" si="19"/>
        <v>4561.2387952134895</v>
      </c>
    </row>
    <row r="230" spans="1:5">
      <c r="A230" s="5">
        <f t="shared" si="15"/>
        <v>22900000</v>
      </c>
      <c r="B230" s="5">
        <f t="shared" si="16"/>
        <v>5.607151072006775E-3</v>
      </c>
      <c r="C230" s="5">
        <f t="shared" si="17"/>
        <v>7.0425817464405092E-3</v>
      </c>
      <c r="D230">
        <f t="shared" si="18"/>
        <v>8873.9800069190496</v>
      </c>
      <c r="E230" s="5">
        <f t="shared" si="19"/>
        <v>4541.3297871981449</v>
      </c>
    </row>
    <row r="231" spans="1:5">
      <c r="A231" s="5">
        <f t="shared" si="15"/>
        <v>23000000</v>
      </c>
      <c r="B231" s="5">
        <f t="shared" si="16"/>
        <v>5.6316364478670661E-3</v>
      </c>
      <c r="C231" s="5">
        <f t="shared" si="17"/>
        <v>7.0733353785210349E-3</v>
      </c>
      <c r="D231">
        <f t="shared" si="18"/>
        <v>8835.3974851498369</v>
      </c>
      <c r="E231" s="5">
        <f t="shared" si="19"/>
        <v>4521.5939010006377</v>
      </c>
    </row>
    <row r="232" spans="1:5">
      <c r="A232" s="5">
        <f t="shared" si="15"/>
        <v>23100000</v>
      </c>
      <c r="B232" s="5">
        <f t="shared" si="16"/>
        <v>5.6561218237273581E-3</v>
      </c>
      <c r="C232" s="5">
        <f t="shared" si="17"/>
        <v>7.1040890106015614E-3</v>
      </c>
      <c r="D232">
        <f t="shared" si="18"/>
        <v>8797.1490111881485</v>
      </c>
      <c r="E232" s="5">
        <f t="shared" si="19"/>
        <v>4502.0288882856739</v>
      </c>
    </row>
    <row r="233" spans="1:5">
      <c r="A233" s="5">
        <f t="shared" si="15"/>
        <v>23200000</v>
      </c>
      <c r="B233" s="5">
        <f t="shared" si="16"/>
        <v>5.6806071995876492E-3</v>
      </c>
      <c r="C233" s="5">
        <f t="shared" si="17"/>
        <v>7.1348426426820879E-3</v>
      </c>
      <c r="D233">
        <f t="shared" si="18"/>
        <v>8759.2302654502673</v>
      </c>
      <c r="E233" s="5">
        <f t="shared" si="19"/>
        <v>4482.6325394823534</v>
      </c>
    </row>
    <row r="234" spans="1:5">
      <c r="A234" s="5">
        <f t="shared" si="15"/>
        <v>23300000</v>
      </c>
      <c r="B234" s="5">
        <f t="shared" si="16"/>
        <v>5.7050925754479412E-3</v>
      </c>
      <c r="C234" s="5">
        <f t="shared" si="17"/>
        <v>7.1655962747626135E-3</v>
      </c>
      <c r="D234">
        <f t="shared" si="18"/>
        <v>8721.6370025084216</v>
      </c>
      <c r="E234" s="5">
        <f t="shared" si="19"/>
        <v>4463.4026829523336</v>
      </c>
    </row>
    <row r="235" spans="1:5">
      <c r="A235" s="5">
        <f t="shared" si="15"/>
        <v>23400000</v>
      </c>
      <c r="B235" s="5">
        <f t="shared" si="16"/>
        <v>5.7295779513082323E-3</v>
      </c>
      <c r="C235" s="5">
        <f t="shared" si="17"/>
        <v>7.19634990684314E-3</v>
      </c>
      <c r="D235">
        <f t="shared" si="18"/>
        <v>8684.3650495062484</v>
      </c>
      <c r="E235" s="5">
        <f t="shared" si="19"/>
        <v>4444.3371841792887</v>
      </c>
    </row>
    <row r="236" spans="1:5">
      <c r="A236" s="5">
        <f t="shared" si="15"/>
        <v>23500000</v>
      </c>
      <c r="B236" s="5">
        <f t="shared" si="16"/>
        <v>5.7540633271685243E-3</v>
      </c>
      <c r="C236" s="5">
        <f t="shared" si="17"/>
        <v>7.2271035389236665E-3</v>
      </c>
      <c r="D236">
        <f t="shared" si="18"/>
        <v>8647.4103046147338</v>
      </c>
      <c r="E236" s="5">
        <f t="shared" si="19"/>
        <v>4425.4339449790859</v>
      </c>
    </row>
    <row r="237" spans="1:5">
      <c r="A237" s="5">
        <f t="shared" si="15"/>
        <v>23600000</v>
      </c>
      <c r="B237" s="5">
        <f t="shared" si="16"/>
        <v>5.7785487030288154E-3</v>
      </c>
      <c r="C237" s="5">
        <f t="shared" si="17"/>
        <v>7.2578571710041929E-3</v>
      </c>
      <c r="D237">
        <f t="shared" si="18"/>
        <v>8610.7687355273811</v>
      </c>
      <c r="E237" s="5">
        <f t="shared" si="19"/>
        <v>4406.6909027300389</v>
      </c>
    </row>
    <row r="238" spans="1:5">
      <c r="A238" s="5">
        <f t="shared" si="15"/>
        <v>23700000</v>
      </c>
      <c r="B238" s="5">
        <f t="shared" si="16"/>
        <v>5.8030340788891074E-3</v>
      </c>
      <c r="C238" s="5">
        <f t="shared" si="17"/>
        <v>7.2886108030847186E-3</v>
      </c>
      <c r="D238">
        <f t="shared" si="18"/>
        <v>8574.436377993512</v>
      </c>
      <c r="E238" s="5">
        <f t="shared" si="19"/>
        <v>4388.106029622636</v>
      </c>
    </row>
    <row r="239" spans="1:5">
      <c r="A239" s="5">
        <f t="shared" si="15"/>
        <v>23800000</v>
      </c>
      <c r="B239" s="5">
        <f t="shared" si="16"/>
        <v>5.8275194547493993E-3</v>
      </c>
      <c r="C239" s="5">
        <f t="shared" si="17"/>
        <v>7.3193644351652451E-3</v>
      </c>
      <c r="D239">
        <f t="shared" si="18"/>
        <v>8538.4093343884961</v>
      </c>
      <c r="E239" s="5">
        <f t="shared" si="19"/>
        <v>4369.6773319282038</v>
      </c>
    </row>
    <row r="240" spans="1:5">
      <c r="A240" s="5">
        <f t="shared" si="15"/>
        <v>23900000</v>
      </c>
      <c r="B240" s="5">
        <f t="shared" si="16"/>
        <v>5.8520048306096905E-3</v>
      </c>
      <c r="C240" s="5">
        <f t="shared" si="17"/>
        <v>7.3501180672457716E-3</v>
      </c>
      <c r="D240">
        <f t="shared" si="18"/>
        <v>8502.683772319926</v>
      </c>
      <c r="E240" s="5">
        <f t="shared" si="19"/>
        <v>4351.4028492859079</v>
      </c>
    </row>
    <row r="241" spans="1:5">
      <c r="A241" s="5">
        <f t="shared" si="15"/>
        <v>24000000</v>
      </c>
      <c r="B241" s="5">
        <f t="shared" si="16"/>
        <v>5.8764902064699824E-3</v>
      </c>
      <c r="C241" s="5">
        <f t="shared" si="17"/>
        <v>7.3808716993262972E-3</v>
      </c>
      <c r="D241">
        <f t="shared" si="18"/>
        <v>8467.2559232685926</v>
      </c>
      <c r="E241" s="5">
        <f t="shared" si="19"/>
        <v>4333.280654007599</v>
      </c>
    </row>
    <row r="242" spans="1:5">
      <c r="A242" s="5">
        <f t="shared" si="15"/>
        <v>24100000</v>
      </c>
      <c r="B242" s="5">
        <f t="shared" si="16"/>
        <v>5.9009755823302736E-3</v>
      </c>
      <c r="C242" s="5">
        <f t="shared" si="17"/>
        <v>7.4116253314068237E-3</v>
      </c>
      <c r="D242">
        <f t="shared" si="18"/>
        <v>8432.1220812633292</v>
      </c>
      <c r="E242" s="5">
        <f t="shared" si="19"/>
        <v>4315.3088503999479</v>
      </c>
    </row>
    <row r="243" spans="1:5">
      <c r="A243" s="5">
        <f t="shared" si="15"/>
        <v>24200000</v>
      </c>
      <c r="B243" s="5">
        <f t="shared" si="16"/>
        <v>5.9254609581905655E-3</v>
      </c>
      <c r="C243" s="5">
        <f t="shared" si="17"/>
        <v>7.4423789634873502E-3</v>
      </c>
      <c r="D243">
        <f t="shared" si="18"/>
        <v>8397.2786015886868</v>
      </c>
      <c r="E243" s="5">
        <f t="shared" si="19"/>
        <v>4297.4855741034007</v>
      </c>
    </row>
    <row r="244" spans="1:5">
      <c r="A244" s="5">
        <f t="shared" si="15"/>
        <v>24300000</v>
      </c>
      <c r="B244" s="5">
        <f t="shared" si="16"/>
        <v>5.9499463340508566E-3</v>
      </c>
      <c r="C244" s="5">
        <f t="shared" si="17"/>
        <v>7.4731325955678767E-3</v>
      </c>
      <c r="D244">
        <f t="shared" si="18"/>
        <v>8362.7218995245348</v>
      </c>
      <c r="E244" s="5">
        <f t="shared" si="19"/>
        <v>4279.8089914474522</v>
      </c>
    </row>
    <row r="245" spans="1:5">
      <c r="A245" s="5">
        <f t="shared" si="15"/>
        <v>24400000</v>
      </c>
      <c r="B245" s="5">
        <f t="shared" si="16"/>
        <v>5.9744317099111486E-3</v>
      </c>
      <c r="C245" s="5">
        <f t="shared" si="17"/>
        <v>7.5038862276484023E-3</v>
      </c>
      <c r="D245">
        <f t="shared" si="18"/>
        <v>8328.4484491166495</v>
      </c>
      <c r="E245" s="5">
        <f t="shared" si="19"/>
        <v>4262.2772988217639</v>
      </c>
    </row>
    <row r="246" spans="1:5">
      <c r="A246" s="5">
        <f t="shared" si="15"/>
        <v>24500000</v>
      </c>
      <c r="B246" s="5">
        <f t="shared" si="16"/>
        <v>5.9989170857714397E-3</v>
      </c>
      <c r="C246" s="5">
        <f t="shared" si="17"/>
        <v>7.5346398597289288E-3</v>
      </c>
      <c r="D246">
        <f t="shared" si="18"/>
        <v>8294.4547819773979</v>
      </c>
      <c r="E246" s="5">
        <f t="shared" si="19"/>
        <v>4244.8887220627048</v>
      </c>
    </row>
    <row r="247" spans="1:5">
      <c r="A247" s="5">
        <f t="shared" si="15"/>
        <v>24600000</v>
      </c>
      <c r="B247" s="5">
        <f t="shared" si="16"/>
        <v>6.0234024616317317E-3</v>
      </c>
      <c r="C247" s="5">
        <f t="shared" si="17"/>
        <v>7.5653934918094553E-3</v>
      </c>
      <c r="D247">
        <f t="shared" si="18"/>
        <v>8260.7374861157004</v>
      </c>
      <c r="E247" s="5">
        <f t="shared" si="19"/>
        <v>4227.6415158548216</v>
      </c>
    </row>
    <row r="248" spans="1:5">
      <c r="A248" s="5">
        <f t="shared" si="15"/>
        <v>24700000</v>
      </c>
      <c r="B248" s="5">
        <f t="shared" si="16"/>
        <v>6.0478878374920228E-3</v>
      </c>
      <c r="C248" s="5">
        <f t="shared" si="17"/>
        <v>7.5961471238899809E-3</v>
      </c>
      <c r="D248">
        <f t="shared" si="18"/>
        <v>8227.2932047953927</v>
      </c>
      <c r="E248" s="5">
        <f t="shared" si="19"/>
        <v>4210.5339631468896</v>
      </c>
    </row>
    <row r="249" spans="1:5">
      <c r="A249" s="5">
        <f t="shared" ref="A249:A312" si="20">A248+100000</f>
        <v>24800000</v>
      </c>
      <c r="B249" s="5">
        <f t="shared" si="16"/>
        <v>6.0723732133523148E-3</v>
      </c>
      <c r="C249" s="5">
        <f t="shared" si="17"/>
        <v>7.6269007559705074E-3</v>
      </c>
      <c r="D249">
        <f t="shared" si="18"/>
        <v>8194.1186354212186</v>
      </c>
      <c r="E249" s="5">
        <f t="shared" si="19"/>
        <v>4193.5643745820544</v>
      </c>
    </row>
    <row r="250" spans="1:5">
      <c r="A250" s="5">
        <f t="shared" si="20"/>
        <v>24900000</v>
      </c>
      <c r="B250" s="5">
        <f t="shared" si="16"/>
        <v>6.0968585892126068E-3</v>
      </c>
      <c r="C250" s="5">
        <f t="shared" si="17"/>
        <v>7.6576543880510339E-3</v>
      </c>
      <c r="D250">
        <f t="shared" si="18"/>
        <v>8161.2105284516556</v>
      </c>
      <c r="E250" s="5">
        <f t="shared" si="19"/>
        <v>4176.7310879417228</v>
      </c>
    </row>
    <row r="251" spans="1:5">
      <c r="A251" s="5">
        <f t="shared" si="20"/>
        <v>25000000</v>
      </c>
      <c r="B251" s="5">
        <f t="shared" si="16"/>
        <v>6.1213439650728979E-3</v>
      </c>
      <c r="C251" s="5">
        <f t="shared" si="17"/>
        <v>7.6884080201315595E-3</v>
      </c>
      <c r="D251">
        <f t="shared" si="18"/>
        <v>8128.5656863378499</v>
      </c>
      <c r="E251" s="5">
        <f t="shared" si="19"/>
        <v>4160.0324676028022</v>
      </c>
    </row>
    <row r="252" spans="1:5">
      <c r="A252" s="5">
        <f t="shared" si="20"/>
        <v>25100000</v>
      </c>
      <c r="B252" s="5">
        <f t="shared" si="16"/>
        <v>6.1458293409331899E-3</v>
      </c>
      <c r="C252" s="5">
        <f t="shared" si="17"/>
        <v>7.719161652212086E-3</v>
      </c>
      <c r="D252">
        <f t="shared" si="18"/>
        <v>8096.180962487897</v>
      </c>
      <c r="E252" s="5">
        <f t="shared" si="19"/>
        <v>4143.4669040079052</v>
      </c>
    </row>
    <row r="253" spans="1:5">
      <c r="A253" s="5">
        <f t="shared" si="20"/>
        <v>25200000</v>
      </c>
      <c r="B253" s="5">
        <f t="shared" si="16"/>
        <v>6.170314716793481E-3</v>
      </c>
      <c r="C253" s="5">
        <f t="shared" si="17"/>
        <v>7.7499152842926125E-3</v>
      </c>
      <c r="D253">
        <f t="shared" si="18"/>
        <v>8064.0532602558023</v>
      </c>
      <c r="E253" s="5">
        <f t="shared" si="19"/>
        <v>4127.0328131481747</v>
      </c>
    </row>
    <row r="254" spans="1:5">
      <c r="A254" s="5">
        <f t="shared" si="20"/>
        <v>25300000</v>
      </c>
      <c r="B254" s="5">
        <f t="shared" si="16"/>
        <v>6.194800092653773E-3</v>
      </c>
      <c r="C254" s="5">
        <f t="shared" si="17"/>
        <v>7.780668916373139E-3</v>
      </c>
      <c r="D254">
        <f t="shared" si="18"/>
        <v>8032.1795319543962</v>
      </c>
      <c r="E254" s="5">
        <f t="shared" si="19"/>
        <v>4110.7286360583703</v>
      </c>
    </row>
    <row r="255" spans="1:5">
      <c r="A255" s="5">
        <f t="shared" si="20"/>
        <v>25400000</v>
      </c>
      <c r="B255" s="5">
        <f t="shared" si="16"/>
        <v>6.2192854685140641E-3</v>
      </c>
      <c r="C255" s="5">
        <f t="shared" si="17"/>
        <v>7.8114225484536646E-3</v>
      </c>
      <c r="D255">
        <f t="shared" si="18"/>
        <v>8000.5567778915838</v>
      </c>
      <c r="E255" s="5">
        <f t="shared" si="19"/>
        <v>4094.552838323888</v>
      </c>
    </row>
    <row r="256" spans="1:5">
      <c r="A256" s="5">
        <f t="shared" si="20"/>
        <v>25500000</v>
      </c>
      <c r="B256" s="5">
        <f t="shared" si="16"/>
        <v>6.2437708443743561E-3</v>
      </c>
      <c r="C256" s="5">
        <f t="shared" si="17"/>
        <v>7.8421761805341911E-3</v>
      </c>
      <c r="D256">
        <f t="shared" si="18"/>
        <v>7969.1820454292647</v>
      </c>
      <c r="E256" s="5">
        <f t="shared" si="19"/>
        <v>4078.5039095993693</v>
      </c>
    </row>
    <row r="257" spans="1:5">
      <c r="A257" s="5">
        <f t="shared" si="20"/>
        <v>25600000</v>
      </c>
      <c r="B257" s="5">
        <f t="shared" si="16"/>
        <v>6.2682562202346472E-3</v>
      </c>
      <c r="C257" s="5">
        <f t="shared" si="17"/>
        <v>7.8729298126147176E-3</v>
      </c>
      <c r="D257">
        <f t="shared" si="18"/>
        <v>7938.0524280643058</v>
      </c>
      <c r="E257" s="5">
        <f t="shared" si="19"/>
        <v>4062.5803631386057</v>
      </c>
    </row>
    <row r="258" spans="1:5">
      <c r="A258" s="5">
        <f t="shared" si="20"/>
        <v>25700000</v>
      </c>
      <c r="B258" s="5">
        <f t="shared" si="16"/>
        <v>6.2927415960949392E-3</v>
      </c>
      <c r="C258" s="5">
        <f t="shared" si="17"/>
        <v>7.9036834446952441E-3</v>
      </c>
      <c r="D258">
        <f t="shared" si="18"/>
        <v>7907.1650645309819</v>
      </c>
      <c r="E258" s="5">
        <f t="shared" si="19"/>
        <v>4046.7807353354024</v>
      </c>
    </row>
    <row r="259" spans="1:5">
      <c r="A259" s="5">
        <f t="shared" si="20"/>
        <v>25800000</v>
      </c>
      <c r="B259" s="5">
        <f t="shared" ref="B259:B322" si="21">A259/(PI()*1300000000)</f>
        <v>6.3172269719552311E-3</v>
      </c>
      <c r="C259" s="5">
        <f t="shared" ref="C259:C322" si="22">1.256*A259/(PI()*$G$6)</f>
        <v>7.9344370767757706E-3</v>
      </c>
      <c r="D259">
        <f t="shared" ref="D259:D322" si="23">($G$2*299792458/$G$6/2*9)^2/(4*$G$3*A259*(1-EXP(-(C259/B259)))^2)</f>
        <v>7876.5171379242729</v>
      </c>
      <c r="E259" s="5">
        <f t="shared" ref="E259:E322" si="24">($G$2*299792458/$G$6/2*9)^2/(4*$G$3*A259)*(1+($G$7*$G$3*A259)/($G$2*299792458/$G$6/2*9))^2</f>
        <v>4031.1035852751402</v>
      </c>
    </row>
    <row r="260" spans="1:5">
      <c r="A260" s="5">
        <f t="shared" si="20"/>
        <v>25900000</v>
      </c>
      <c r="B260" s="5">
        <f t="shared" si="21"/>
        <v>6.3417123478155223E-3</v>
      </c>
      <c r="C260" s="5">
        <f t="shared" si="22"/>
        <v>7.9651907088562953E-3</v>
      </c>
      <c r="D260">
        <f t="shared" si="23"/>
        <v>7846.1058748434843</v>
      </c>
      <c r="E260" s="5">
        <f t="shared" si="24"/>
        <v>4015.5474942967026</v>
      </c>
    </row>
    <row r="261" spans="1:5">
      <c r="A261" s="5">
        <f t="shared" si="20"/>
        <v>26000000</v>
      </c>
      <c r="B261" s="5">
        <f t="shared" si="21"/>
        <v>6.3661977236758142E-3</v>
      </c>
      <c r="C261" s="5">
        <f t="shared" si="22"/>
        <v>7.9959443409368218E-3</v>
      </c>
      <c r="D261">
        <f t="shared" si="23"/>
        <v>7815.9285445556234</v>
      </c>
      <c r="E261" s="5">
        <f t="shared" si="24"/>
        <v>4000.1110655645289</v>
      </c>
    </row>
    <row r="262" spans="1:5">
      <c r="A262" s="5">
        <f t="shared" si="20"/>
        <v>26100000</v>
      </c>
      <c r="B262" s="5">
        <f t="shared" si="21"/>
        <v>6.3906830995361054E-3</v>
      </c>
      <c r="C262" s="5">
        <f t="shared" si="22"/>
        <v>8.0266979730173483E-3</v>
      </c>
      <c r="D262">
        <f t="shared" si="23"/>
        <v>7785.9824581780158</v>
      </c>
      <c r="E262" s="5">
        <f t="shared" si="24"/>
        <v>3984.7929236505024</v>
      </c>
    </row>
    <row r="263" spans="1:5">
      <c r="A263" s="5">
        <f t="shared" si="20"/>
        <v>26200000</v>
      </c>
      <c r="B263" s="5">
        <f t="shared" si="21"/>
        <v>6.4151684753963973E-3</v>
      </c>
      <c r="C263" s="5">
        <f t="shared" si="22"/>
        <v>8.0574516050978748E-3</v>
      </c>
      <c r="D263">
        <f t="shared" si="23"/>
        <v>7756.264967879627</v>
      </c>
      <c r="E263" s="5">
        <f t="shared" si="24"/>
        <v>3969.5917141254076</v>
      </c>
    </row>
    <row r="264" spans="1:5">
      <c r="A264" s="5">
        <f t="shared" si="20"/>
        <v>26300000</v>
      </c>
      <c r="B264" s="5">
        <f t="shared" si="21"/>
        <v>6.4396538512566884E-3</v>
      </c>
      <c r="C264" s="5">
        <f t="shared" si="22"/>
        <v>8.0882052371784013E-3</v>
      </c>
      <c r="D264">
        <f t="shared" si="23"/>
        <v>7726.773466100617</v>
      </c>
      <c r="E264" s="5">
        <f t="shared" si="24"/>
        <v>3954.5061031597147</v>
      </c>
    </row>
    <row r="265" spans="1:5">
      <c r="A265" s="5">
        <f t="shared" si="20"/>
        <v>26400000</v>
      </c>
      <c r="B265" s="5">
        <f t="shared" si="21"/>
        <v>6.4641392271169804E-3</v>
      </c>
      <c r="C265" s="5">
        <f t="shared" si="22"/>
        <v>8.1189588692589278E-3</v>
      </c>
      <c r="D265">
        <f t="shared" si="23"/>
        <v>7697.5053847896306</v>
      </c>
      <c r="E265" s="5">
        <f t="shared" si="24"/>
        <v>3939.5347771334264</v>
      </c>
    </row>
    <row r="266" spans="1:5">
      <c r="A266" s="5">
        <f t="shared" si="20"/>
        <v>26500000</v>
      </c>
      <c r="B266" s="5">
        <f t="shared" si="21"/>
        <v>6.4886246029772715E-3</v>
      </c>
      <c r="C266" s="5">
        <f t="shared" si="22"/>
        <v>8.1497125013394543E-3</v>
      </c>
      <c r="D266">
        <f t="shared" si="23"/>
        <v>7668.4581946583467</v>
      </c>
      <c r="E266" s="5">
        <f t="shared" si="24"/>
        <v>3924.6764422547781</v>
      </c>
    </row>
    <row r="267" spans="1:5">
      <c r="A267" s="5">
        <f t="shared" si="20"/>
        <v>26600000</v>
      </c>
      <c r="B267" s="5">
        <f t="shared" si="21"/>
        <v>6.5131099788375635E-3</v>
      </c>
      <c r="C267" s="5">
        <f t="shared" si="22"/>
        <v>8.180466133419979E-3</v>
      </c>
      <c r="D267">
        <f t="shared" si="23"/>
        <v>7639.6294044528659</v>
      </c>
      <c r="E267" s="5">
        <f t="shared" si="24"/>
        <v>3909.9298241875185</v>
      </c>
    </row>
    <row r="268" spans="1:5">
      <c r="A268" s="5">
        <f t="shared" si="20"/>
        <v>26700000</v>
      </c>
      <c r="B268" s="5">
        <f t="shared" si="21"/>
        <v>6.5375953546978555E-3</v>
      </c>
      <c r="C268" s="5">
        <f t="shared" si="22"/>
        <v>8.2112197655005055E-3</v>
      </c>
      <c r="D268">
        <f t="shared" si="23"/>
        <v>7611.0165602414318</v>
      </c>
      <c r="E268" s="5">
        <f t="shared" si="24"/>
        <v>3895.2936676865747</v>
      </c>
    </row>
    <row r="269" spans="1:5">
      <c r="A269" s="5">
        <f t="shared" si="20"/>
        <v>26800000</v>
      </c>
      <c r="B269" s="5">
        <f t="shared" si="21"/>
        <v>6.5620807305581466E-3</v>
      </c>
      <c r="C269" s="5">
        <f t="shared" si="22"/>
        <v>8.241973397581032E-3</v>
      </c>
      <c r="D269">
        <f t="shared" si="23"/>
        <v>7582.6172447181434</v>
      </c>
      <c r="E269" s="5">
        <f t="shared" si="24"/>
        <v>3880.766736241877</v>
      </c>
    </row>
    <row r="270" spans="1:5">
      <c r="A270" s="5">
        <f t="shared" si="20"/>
        <v>26900000</v>
      </c>
      <c r="B270" s="5">
        <f t="shared" si="21"/>
        <v>6.5865661064184386E-3</v>
      </c>
      <c r="C270" s="5">
        <f t="shared" si="22"/>
        <v>8.2727270296615585E-3</v>
      </c>
      <c r="D270">
        <f t="shared" si="23"/>
        <v>7554.4290765221649</v>
      </c>
      <c r="E270" s="5">
        <f t="shared" si="24"/>
        <v>3866.3478117301211</v>
      </c>
    </row>
    <row r="271" spans="1:5">
      <c r="A271" s="5">
        <f t="shared" si="20"/>
        <v>27000000</v>
      </c>
      <c r="B271" s="5">
        <f t="shared" si="21"/>
        <v>6.6110514822787297E-3</v>
      </c>
      <c r="C271" s="5">
        <f t="shared" si="22"/>
        <v>8.303480661742085E-3</v>
      </c>
      <c r="D271">
        <f t="shared" si="23"/>
        <v>7526.4497095720817</v>
      </c>
      <c r="E271" s="5">
        <f t="shared" si="24"/>
        <v>3852.0356940742759</v>
      </c>
    </row>
    <row r="272" spans="1:5">
      <c r="A272" s="5">
        <f t="shared" si="20"/>
        <v>27100000</v>
      </c>
      <c r="B272" s="5">
        <f t="shared" si="21"/>
        <v>6.6355368581390217E-3</v>
      </c>
      <c r="C272" s="5">
        <f t="shared" si="22"/>
        <v>8.3342342938226115E-3</v>
      </c>
      <c r="D272">
        <f t="shared" si="23"/>
        <v>7498.6768324149898</v>
      </c>
      <c r="E272" s="5">
        <f t="shared" si="24"/>
        <v>3837.8292009106203</v>
      </c>
    </row>
    <row r="273" spans="1:5">
      <c r="A273" s="5">
        <f t="shared" si="20"/>
        <v>27200000</v>
      </c>
      <c r="B273" s="5">
        <f t="shared" si="21"/>
        <v>6.6600222339993128E-3</v>
      </c>
      <c r="C273" s="5">
        <f t="shared" si="22"/>
        <v>8.364987925903138E-3</v>
      </c>
      <c r="D273">
        <f t="shared" si="23"/>
        <v>7471.1081675899331</v>
      </c>
      <c r="E273" s="5">
        <f t="shared" si="24"/>
        <v>3823.7271672631405</v>
      </c>
    </row>
    <row r="274" spans="1:5">
      <c r="A274" s="5">
        <f t="shared" si="20"/>
        <v>27300000</v>
      </c>
      <c r="B274" s="5">
        <f t="shared" si="21"/>
        <v>6.6845076098596048E-3</v>
      </c>
      <c r="C274" s="5">
        <f t="shared" si="22"/>
        <v>8.3957415579836627E-3</v>
      </c>
      <c r="D274">
        <f t="shared" si="23"/>
        <v>7443.7414710053563</v>
      </c>
      <c r="E274" s="5">
        <f t="shared" si="24"/>
        <v>3809.728445225061</v>
      </c>
    </row>
    <row r="275" spans="1:5">
      <c r="A275" s="5">
        <f t="shared" si="20"/>
        <v>27400000</v>
      </c>
      <c r="B275" s="5">
        <f t="shared" si="21"/>
        <v>6.7089929857198959E-3</v>
      </c>
      <c r="C275" s="5">
        <f t="shared" si="22"/>
        <v>8.4264951900641892E-3</v>
      </c>
      <c r="D275">
        <f t="shared" si="23"/>
        <v>7416.574531330155</v>
      </c>
      <c r="E275" s="5">
        <f t="shared" si="24"/>
        <v>3795.8319036473772</v>
      </c>
    </row>
    <row r="276" spans="1:5">
      <c r="A276" s="5">
        <f t="shared" si="20"/>
        <v>27500000</v>
      </c>
      <c r="B276" s="5">
        <f t="shared" si="21"/>
        <v>6.7334783615801879E-3</v>
      </c>
      <c r="C276" s="5">
        <f t="shared" si="22"/>
        <v>8.4572488221447157E-3</v>
      </c>
      <c r="D276">
        <f t="shared" si="23"/>
        <v>7389.6051693980444</v>
      </c>
      <c r="E276" s="5">
        <f t="shared" si="24"/>
        <v>3782.0364278341567</v>
      </c>
    </row>
    <row r="277" spans="1:5">
      <c r="A277" s="5">
        <f t="shared" si="20"/>
        <v>27600000</v>
      </c>
      <c r="B277" s="5">
        <f t="shared" si="21"/>
        <v>6.757963737440479E-3</v>
      </c>
      <c r="C277" s="5">
        <f t="shared" si="22"/>
        <v>8.4880024542252422E-3</v>
      </c>
      <c r="D277">
        <f t="shared" si="23"/>
        <v>7362.8312376248632</v>
      </c>
      <c r="E277" s="5">
        <f t="shared" si="24"/>
        <v>3768.3409192444806</v>
      </c>
    </row>
    <row r="278" spans="1:5">
      <c r="A278" s="5">
        <f t="shared" si="20"/>
        <v>27700000</v>
      </c>
      <c r="B278" s="5">
        <f t="shared" si="21"/>
        <v>6.782449113300771E-3</v>
      </c>
      <c r="C278" s="5">
        <f t="shared" si="22"/>
        <v>8.5187560863057687E-3</v>
      </c>
      <c r="D278">
        <f t="shared" si="23"/>
        <v>7336.2506194384923</v>
      </c>
      <c r="E278" s="5">
        <f t="shared" si="24"/>
        <v>3754.7442952008387</v>
      </c>
    </row>
    <row r="279" spans="1:5">
      <c r="A279" s="5">
        <f t="shared" si="20"/>
        <v>27800000</v>
      </c>
      <c r="B279" s="5">
        <f t="shared" si="21"/>
        <v>6.8069344891610629E-3</v>
      </c>
      <c r="C279" s="5">
        <f t="shared" si="22"/>
        <v>8.5495097183862952E-3</v>
      </c>
      <c r="D279">
        <f t="shared" si="23"/>
        <v>7309.8612287210872</v>
      </c>
      <c r="E279" s="5">
        <f t="shared" si="24"/>
        <v>3741.2454886038131</v>
      </c>
    </row>
    <row r="280" spans="1:5">
      <c r="A280" s="5">
        <f t="shared" si="20"/>
        <v>27900000</v>
      </c>
      <c r="B280" s="5">
        <f t="shared" si="21"/>
        <v>6.8314198650213541E-3</v>
      </c>
      <c r="C280" s="5">
        <f t="shared" si="22"/>
        <v>8.5802633504668217E-3</v>
      </c>
      <c r="D280">
        <f t="shared" si="23"/>
        <v>7283.6610092633045</v>
      </c>
      <c r="E280" s="5">
        <f t="shared" si="24"/>
        <v>3727.8434476529019</v>
      </c>
    </row>
    <row r="281" spans="1:5">
      <c r="A281" s="5">
        <f t="shared" si="20"/>
        <v>28000000</v>
      </c>
      <c r="B281" s="5">
        <f t="shared" si="21"/>
        <v>6.855905240881646E-3</v>
      </c>
      <c r="C281" s="5">
        <f t="shared" si="22"/>
        <v>8.6110169825473464E-3</v>
      </c>
      <c r="D281">
        <f t="shared" si="23"/>
        <v>7257.6479342302218</v>
      </c>
      <c r="E281" s="5">
        <f t="shared" si="24"/>
        <v>3714.5371355733255</v>
      </c>
    </row>
    <row r="282" spans="1:5">
      <c r="A282" s="5">
        <f t="shared" si="20"/>
        <v>28100000</v>
      </c>
      <c r="B282" s="5">
        <f t="shared" si="21"/>
        <v>6.8803906167419372E-3</v>
      </c>
      <c r="C282" s="5">
        <f t="shared" si="22"/>
        <v>8.6417706146278729E-3</v>
      </c>
      <c r="D282">
        <f t="shared" si="23"/>
        <v>7231.8200056386559</v>
      </c>
      <c r="E282" s="5">
        <f t="shared" si="24"/>
        <v>3701.3255303486667</v>
      </c>
    </row>
    <row r="283" spans="1:5">
      <c r="A283" s="5">
        <f t="shared" si="20"/>
        <v>28200000</v>
      </c>
      <c r="B283" s="5">
        <f t="shared" si="21"/>
        <v>6.9048759926022291E-3</v>
      </c>
      <c r="C283" s="5">
        <f t="shared" si="22"/>
        <v>8.6725242467083994E-3</v>
      </c>
      <c r="D283">
        <f t="shared" si="23"/>
        <v>7206.1752538456112</v>
      </c>
      <c r="E283" s="5">
        <f t="shared" si="24"/>
        <v>3688.2076244591876</v>
      </c>
    </row>
    <row r="284" spans="1:5">
      <c r="A284" s="5">
        <f t="shared" si="20"/>
        <v>28300000</v>
      </c>
      <c r="B284" s="5">
        <f t="shared" si="21"/>
        <v>6.9293613684625202E-3</v>
      </c>
      <c r="C284" s="5">
        <f t="shared" si="22"/>
        <v>8.7032778787889259E-3</v>
      </c>
      <c r="D284">
        <f t="shared" si="23"/>
        <v>7180.7117370475698</v>
      </c>
      <c r="E284" s="5">
        <f t="shared" si="24"/>
        <v>3675.1824246257197</v>
      </c>
    </row>
    <row r="285" spans="1:5">
      <c r="A285" s="5">
        <f t="shared" si="20"/>
        <v>28400000</v>
      </c>
      <c r="B285" s="5">
        <f t="shared" si="21"/>
        <v>6.9538467443228122E-3</v>
      </c>
      <c r="C285" s="5">
        <f t="shared" si="22"/>
        <v>8.7340315108694524E-3</v>
      </c>
      <c r="D285">
        <f t="shared" si="23"/>
        <v>7155.4275407903597</v>
      </c>
      <c r="E285" s="5">
        <f t="shared" si="24"/>
        <v>3662.2489515589373</v>
      </c>
    </row>
    <row r="286" spans="1:5">
      <c r="A286" s="5">
        <f t="shared" si="20"/>
        <v>28500000</v>
      </c>
      <c r="B286" s="5">
        <f t="shared" si="21"/>
        <v>6.9783321201831033E-3</v>
      </c>
      <c r="C286" s="5">
        <f t="shared" si="22"/>
        <v>8.7647851429499789E-3</v>
      </c>
      <c r="D286">
        <f t="shared" si="23"/>
        <v>7130.3207774893399</v>
      </c>
      <c r="E286" s="5">
        <f t="shared" si="24"/>
        <v>3649.4062397139296</v>
      </c>
    </row>
    <row r="287" spans="1:5">
      <c r="A287" s="5">
        <f t="shared" si="20"/>
        <v>28600000</v>
      </c>
      <c r="B287" s="5">
        <f t="shared" si="21"/>
        <v>7.0028174960433953E-3</v>
      </c>
      <c r="C287" s="5">
        <f t="shared" si="22"/>
        <v>8.7955387750305054E-3</v>
      </c>
      <c r="D287">
        <f t="shared" si="23"/>
        <v>7105.3895859596569</v>
      </c>
      <c r="E287" s="5">
        <f t="shared" si="24"/>
        <v>3636.6533370499073</v>
      </c>
    </row>
    <row r="288" spans="1:5">
      <c r="A288" s="5">
        <f t="shared" si="20"/>
        <v>28700000</v>
      </c>
      <c r="B288" s="5">
        <f t="shared" si="21"/>
        <v>7.0273028719036873E-3</v>
      </c>
      <c r="C288" s="5">
        <f t="shared" si="22"/>
        <v>8.8262924071110301E-3</v>
      </c>
      <c r="D288">
        <f t="shared" si="23"/>
        <v>7080.6321309563145</v>
      </c>
      <c r="E288" s="5">
        <f t="shared" si="24"/>
        <v>3623.9893047949445</v>
      </c>
    </row>
    <row r="289" spans="1:5">
      <c r="A289" s="5">
        <f t="shared" si="20"/>
        <v>28800000</v>
      </c>
      <c r="B289" s="5">
        <f t="shared" si="21"/>
        <v>7.0517882477639784E-3</v>
      </c>
      <c r="C289" s="5">
        <f t="shared" si="22"/>
        <v>8.8570460391915566E-3</v>
      </c>
      <c r="D289">
        <f t="shared" si="23"/>
        <v>7056.0466027238281</v>
      </c>
      <c r="E289" s="5">
        <f t="shared" si="24"/>
        <v>3611.4132172156137</v>
      </c>
    </row>
    <row r="290" spans="1:5">
      <c r="A290" s="5">
        <f t="shared" si="20"/>
        <v>28900000</v>
      </c>
      <c r="B290" s="5">
        <f t="shared" si="21"/>
        <v>7.0762736236242704E-3</v>
      </c>
      <c r="C290" s="5">
        <f t="shared" si="22"/>
        <v>8.8877996712720831E-3</v>
      </c>
      <c r="D290">
        <f t="shared" si="23"/>
        <v>7031.6312165552326</v>
      </c>
      <c r="E290" s="5">
        <f t="shared" si="24"/>
        <v>3598.924161391406</v>
      </c>
    </row>
    <row r="291" spans="1:5">
      <c r="A291" s="5">
        <f t="shared" si="20"/>
        <v>29000000</v>
      </c>
      <c r="B291" s="5">
        <f t="shared" si="21"/>
        <v>7.1007589994845615E-3</v>
      </c>
      <c r="C291" s="5">
        <f t="shared" si="22"/>
        <v>8.9185533033526096E-3</v>
      </c>
      <c r="D291">
        <f t="shared" si="23"/>
        <v>7007.3842123602144</v>
      </c>
      <c r="E291" s="5">
        <f t="shared" si="24"/>
        <v>3586.5212369938226</v>
      </c>
    </row>
    <row r="292" spans="1:5">
      <c r="A292" s="5">
        <f t="shared" si="20"/>
        <v>29100000</v>
      </c>
      <c r="B292" s="5">
        <f t="shared" si="21"/>
        <v>7.1252443753448535E-3</v>
      </c>
      <c r="C292" s="5">
        <f t="shared" si="22"/>
        <v>8.9493069354331361E-3</v>
      </c>
      <c r="D292">
        <f t="shared" si="23"/>
        <v>6983.3038542421382</v>
      </c>
      <c r="E292" s="5">
        <f t="shared" si="24"/>
        <v>3574.2035560700074</v>
      </c>
    </row>
    <row r="293" spans="1:5">
      <c r="A293" s="5">
        <f t="shared" si="20"/>
        <v>29200000</v>
      </c>
      <c r="B293" s="5">
        <f t="shared" si="21"/>
        <v>7.1497297512051446E-3</v>
      </c>
      <c r="C293" s="5">
        <f t="shared" si="22"/>
        <v>8.9800605675136626E-3</v>
      </c>
      <c r="D293">
        <f t="shared" si="23"/>
        <v>6959.3884300837735</v>
      </c>
      <c r="E293" s="5">
        <f t="shared" si="24"/>
        <v>3561.9702428308492</v>
      </c>
    </row>
    <row r="294" spans="1:5">
      <c r="A294" s="5">
        <f t="shared" si="20"/>
        <v>29300000</v>
      </c>
      <c r="B294" s="5">
        <f t="shared" si="21"/>
        <v>7.1742151270654366E-3</v>
      </c>
      <c r="C294" s="5">
        <f t="shared" si="22"/>
        <v>9.0108141995941891E-3</v>
      </c>
      <c r="D294">
        <f t="shared" si="23"/>
        <v>6935.63625114151</v>
      </c>
      <c r="E294" s="5">
        <f t="shared" si="24"/>
        <v>3549.8204334433976</v>
      </c>
    </row>
    <row r="295" spans="1:5">
      <c r="A295" s="5">
        <f t="shared" si="20"/>
        <v>29400000</v>
      </c>
      <c r="B295" s="5">
        <f t="shared" si="21"/>
        <v>7.1987005029257277E-3</v>
      </c>
      <c r="C295" s="5">
        <f t="shared" si="22"/>
        <v>9.0415678316747138E-3</v>
      </c>
      <c r="D295">
        <f t="shared" si="23"/>
        <v>6912.0456516478307</v>
      </c>
      <c r="E295" s="5">
        <f t="shared" si="24"/>
        <v>3537.7532758275338</v>
      </c>
    </row>
    <row r="296" spans="1:5">
      <c r="A296" s="5">
        <f t="shared" si="20"/>
        <v>29500000</v>
      </c>
      <c r="B296" s="5">
        <f t="shared" si="21"/>
        <v>7.2231858787860197E-3</v>
      </c>
      <c r="C296" s="5">
        <f t="shared" si="22"/>
        <v>9.0723214637552403E-3</v>
      </c>
      <c r="D296">
        <f t="shared" si="23"/>
        <v>6888.6149884219058</v>
      </c>
      <c r="E296" s="5">
        <f t="shared" si="24"/>
        <v>3525.7679294567688</v>
      </c>
    </row>
    <row r="297" spans="1:5">
      <c r="A297" s="5">
        <f t="shared" si="20"/>
        <v>29600000</v>
      </c>
      <c r="B297" s="5">
        <f t="shared" si="21"/>
        <v>7.2476712546463117E-3</v>
      </c>
      <c r="C297" s="5">
        <f t="shared" si="22"/>
        <v>9.1030750958357668E-3</v>
      </c>
      <c r="D297">
        <f t="shared" si="23"/>
        <v>6865.3426404880483</v>
      </c>
      <c r="E297" s="5">
        <f t="shared" si="24"/>
        <v>3513.8635651630757</v>
      </c>
    </row>
    <row r="298" spans="1:5">
      <c r="A298" s="5">
        <f t="shared" si="20"/>
        <v>29700000</v>
      </c>
      <c r="B298" s="5">
        <f t="shared" si="21"/>
        <v>7.2721566305066028E-3</v>
      </c>
      <c r="C298" s="5">
        <f t="shared" si="22"/>
        <v>9.1338287279162933E-3</v>
      </c>
      <c r="D298">
        <f t="shared" si="23"/>
        <v>6842.2270087018933</v>
      </c>
      <c r="E298" s="5">
        <f t="shared" si="24"/>
        <v>3502.0393649456764</v>
      </c>
    </row>
    <row r="299" spans="1:5">
      <c r="A299" s="5">
        <f t="shared" si="20"/>
        <v>29800000</v>
      </c>
      <c r="B299" s="5">
        <f t="shared" si="21"/>
        <v>7.2966420063668947E-3</v>
      </c>
      <c r="C299" s="5">
        <f t="shared" si="22"/>
        <v>9.1645823599968198E-3</v>
      </c>
      <c r="D299">
        <f t="shared" si="23"/>
        <v>6819.2665153841017</v>
      </c>
      <c r="E299" s="5">
        <f t="shared" si="24"/>
        <v>3490.2945217836718</v>
      </c>
    </row>
    <row r="300" spans="1:5">
      <c r="A300" s="5">
        <f t="shared" si="20"/>
        <v>29900000</v>
      </c>
      <c r="B300" s="5">
        <f t="shared" si="21"/>
        <v>7.3211273822271859E-3</v>
      </c>
      <c r="C300" s="5">
        <f t="shared" si="22"/>
        <v>9.1953359920773463E-3</v>
      </c>
      <c r="D300">
        <f t="shared" si="23"/>
        <v>6796.4596039614116</v>
      </c>
      <c r="E300" s="5">
        <f t="shared" si="24"/>
        <v>3478.628239452421</v>
      </c>
    </row>
    <row r="301" spans="1:5">
      <c r="A301" s="5">
        <f t="shared" si="20"/>
        <v>30000000</v>
      </c>
      <c r="B301" s="5">
        <f t="shared" si="21"/>
        <v>7.3456127580874778E-3</v>
      </c>
      <c r="C301" s="5">
        <f t="shared" si="22"/>
        <v>9.226089624157871E-3</v>
      </c>
      <c r="D301">
        <f t="shared" si="23"/>
        <v>6773.8047386148746</v>
      </c>
      <c r="E301" s="5">
        <f t="shared" si="24"/>
        <v>3467.0397323436182</v>
      </c>
    </row>
    <row r="302" spans="1:5">
      <c r="A302" s="5">
        <f t="shared" si="20"/>
        <v>30100000</v>
      </c>
      <c r="B302" s="5">
        <f t="shared" si="21"/>
        <v>7.3700981339477689E-3</v>
      </c>
      <c r="C302" s="5">
        <f t="shared" si="22"/>
        <v>9.2568432562383975E-3</v>
      </c>
      <c r="D302">
        <f t="shared" si="23"/>
        <v>6751.3004039350908</v>
      </c>
      <c r="E302" s="5">
        <f t="shared" si="24"/>
        <v>3455.5282252889338</v>
      </c>
    </row>
    <row r="303" spans="1:5">
      <c r="A303" s="5">
        <f t="shared" si="20"/>
        <v>30200000</v>
      </c>
      <c r="B303" s="5">
        <f t="shared" si="21"/>
        <v>7.3945835098080609E-3</v>
      </c>
      <c r="C303" s="5">
        <f t="shared" si="22"/>
        <v>9.287596888318924E-3</v>
      </c>
      <c r="D303">
        <f t="shared" si="23"/>
        <v>6728.9451045843125</v>
      </c>
      <c r="E303" s="5">
        <f t="shared" si="24"/>
        <v>3444.0929533871681</v>
      </c>
    </row>
    <row r="304" spans="1:5">
      <c r="A304" s="5">
        <f t="shared" si="20"/>
        <v>30300000</v>
      </c>
      <c r="B304" s="5">
        <f t="shared" si="21"/>
        <v>7.419068885668352E-3</v>
      </c>
      <c r="C304" s="5">
        <f t="shared" si="22"/>
        <v>9.3183505203994505E-3</v>
      </c>
      <c r="D304">
        <f t="shared" si="23"/>
        <v>6706.7373649652218</v>
      </c>
      <c r="E304" s="5">
        <f t="shared" si="24"/>
        <v>3432.7331618348258</v>
      </c>
    </row>
    <row r="305" spans="1:5">
      <c r="A305" s="5">
        <f t="shared" si="20"/>
        <v>30400000</v>
      </c>
      <c r="B305" s="5">
        <f t="shared" si="21"/>
        <v>7.443554261528644E-3</v>
      </c>
      <c r="C305" s="5">
        <f t="shared" si="22"/>
        <v>9.349104152479977E-3</v>
      </c>
      <c r="D305">
        <f t="shared" si="23"/>
        <v>6684.6757288962572</v>
      </c>
      <c r="E305" s="5">
        <f t="shared" si="24"/>
        <v>3421.4481057600392</v>
      </c>
    </row>
    <row r="306" spans="1:5">
      <c r="A306" s="5">
        <f t="shared" si="20"/>
        <v>30500000</v>
      </c>
      <c r="B306" s="5">
        <f t="shared" si="21"/>
        <v>7.468039637388936E-3</v>
      </c>
      <c r="C306" s="5">
        <f t="shared" si="22"/>
        <v>9.3798577845605035E-3</v>
      </c>
      <c r="D306">
        <f t="shared" si="23"/>
        <v>6662.7587592933187</v>
      </c>
      <c r="E306" s="5">
        <f t="shared" si="24"/>
        <v>3410.2370500597494</v>
      </c>
    </row>
    <row r="307" spans="1:5">
      <c r="A307" s="5">
        <f t="shared" si="20"/>
        <v>30600000</v>
      </c>
      <c r="B307" s="5">
        <f t="shared" si="21"/>
        <v>7.4925250132492271E-3</v>
      </c>
      <c r="C307" s="5">
        <f t="shared" si="22"/>
        <v>9.41061141664103E-3</v>
      </c>
      <c r="D307">
        <f t="shared" si="23"/>
        <v>6640.9850378577203</v>
      </c>
      <c r="E307" s="5">
        <f t="shared" si="24"/>
        <v>3399.0992692400891</v>
      </c>
    </row>
    <row r="308" spans="1:5">
      <c r="A308" s="5">
        <f t="shared" si="20"/>
        <v>30700000</v>
      </c>
      <c r="B308" s="5">
        <f t="shared" si="21"/>
        <v>7.5170103891095191E-3</v>
      </c>
      <c r="C308" s="5">
        <f t="shared" si="22"/>
        <v>9.4413650487215547E-3</v>
      </c>
      <c r="D308">
        <f t="shared" si="23"/>
        <v>6619.3531647702357</v>
      </c>
      <c r="E308" s="5">
        <f t="shared" si="24"/>
        <v>3388.0340472598809</v>
      </c>
    </row>
    <row r="309" spans="1:5">
      <c r="A309" s="5">
        <f t="shared" si="20"/>
        <v>30800000</v>
      </c>
      <c r="B309" s="5">
        <f t="shared" si="21"/>
        <v>7.5414957649698102E-3</v>
      </c>
      <c r="C309" s="5">
        <f t="shared" si="22"/>
        <v>9.4721186808020812E-3</v>
      </c>
      <c r="D309">
        <f t="shared" si="23"/>
        <v>6597.8617583911109</v>
      </c>
      <c r="E309" s="5">
        <f t="shared" si="24"/>
        <v>3377.0406773771788</v>
      </c>
    </row>
    <row r="310" spans="1:5">
      <c r="A310" s="5">
        <f t="shared" si="20"/>
        <v>30900000</v>
      </c>
      <c r="B310" s="5">
        <f t="shared" si="21"/>
        <v>7.5659811408301022E-3</v>
      </c>
      <c r="C310" s="5">
        <f t="shared" si="22"/>
        <v>9.5028723128826077E-3</v>
      </c>
      <c r="D310">
        <f t="shared" si="23"/>
        <v>6576.509454965897</v>
      </c>
      <c r="E310" s="5">
        <f t="shared" si="24"/>
        <v>3366.1184619988048</v>
      </c>
    </row>
    <row r="311" spans="1:5">
      <c r="A311" s="5">
        <f t="shared" si="20"/>
        <v>31000000</v>
      </c>
      <c r="B311" s="5">
        <f t="shared" si="21"/>
        <v>7.5904665166903933E-3</v>
      </c>
      <c r="C311" s="5">
        <f t="shared" si="22"/>
        <v>9.5336259449631342E-3</v>
      </c>
      <c r="D311">
        <f t="shared" si="23"/>
        <v>6555.2949083369749</v>
      </c>
      <c r="E311" s="5">
        <f t="shared" si="24"/>
        <v>3355.2667125327812</v>
      </c>
    </row>
    <row r="312" spans="1:5">
      <c r="A312" s="5">
        <f t="shared" si="20"/>
        <v>31100000</v>
      </c>
      <c r="B312" s="5">
        <f t="shared" si="21"/>
        <v>7.6149518925506853E-3</v>
      </c>
      <c r="C312" s="5">
        <f t="shared" si="22"/>
        <v>9.5643795770436607E-3</v>
      </c>
      <c r="D312">
        <f t="shared" si="23"/>
        <v>6534.2167896606506</v>
      </c>
      <c r="E312" s="5">
        <f t="shared" si="24"/>
        <v>3344.4847492436202</v>
      </c>
    </row>
    <row r="313" spans="1:5">
      <c r="A313" s="5">
        <f t="shared" ref="A313:A376" si="25">A312+100000</f>
        <v>31200000</v>
      </c>
      <c r="B313" s="5">
        <f t="shared" si="21"/>
        <v>7.6394372684109764E-3</v>
      </c>
      <c r="C313" s="5">
        <f t="shared" si="22"/>
        <v>9.5951332091241872E-3</v>
      </c>
      <c r="D313">
        <f t="shared" si="23"/>
        <v>6513.2737871296868</v>
      </c>
      <c r="E313" s="5">
        <f t="shared" si="24"/>
        <v>3333.77190111039</v>
      </c>
    </row>
    <row r="314" spans="1:5">
      <c r="A314" s="5">
        <f t="shared" si="25"/>
        <v>31300000</v>
      </c>
      <c r="B314" s="5">
        <f t="shared" si="21"/>
        <v>7.6639226442712684E-3</v>
      </c>
      <c r="C314" s="5">
        <f t="shared" si="22"/>
        <v>9.6258868412047137E-3</v>
      </c>
      <c r="D314">
        <f t="shared" si="23"/>
        <v>6492.4646057011569</v>
      </c>
      <c r="E314" s="5">
        <f t="shared" si="24"/>
        <v>3323.1275056875056</v>
      </c>
    </row>
    <row r="315" spans="1:5">
      <c r="A315" s="5">
        <f t="shared" si="25"/>
        <v>31400000</v>
      </c>
      <c r="B315" s="5">
        <f t="shared" si="21"/>
        <v>7.6884080201315595E-3</v>
      </c>
      <c r="C315" s="5">
        <f t="shared" si="22"/>
        <v>9.6566404732852384E-3</v>
      </c>
      <c r="D315">
        <f t="shared" si="23"/>
        <v>6471.7879668294972</v>
      </c>
      <c r="E315" s="5">
        <f t="shared" si="24"/>
        <v>3312.5509089681805</v>
      </c>
    </row>
    <row r="316" spans="1:5">
      <c r="A316" s="5">
        <f t="shared" si="25"/>
        <v>31500000</v>
      </c>
      <c r="B316" s="5">
        <f t="shared" si="21"/>
        <v>7.7128933959918515E-3</v>
      </c>
      <c r="C316" s="5">
        <f t="shared" si="22"/>
        <v>9.6873941053657649E-3</v>
      </c>
      <c r="D316">
        <f t="shared" si="23"/>
        <v>6451.2426082046422</v>
      </c>
      <c r="E316" s="5">
        <f t="shared" si="24"/>
        <v>3302.0414652504778</v>
      </c>
    </row>
    <row r="317" spans="1:5">
      <c r="A317" s="5">
        <f t="shared" si="25"/>
        <v>31600000</v>
      </c>
      <c r="B317" s="5">
        <f t="shared" si="21"/>
        <v>7.7373787718521434E-3</v>
      </c>
      <c r="C317" s="5">
        <f t="shared" si="22"/>
        <v>9.7181477374462914E-3</v>
      </c>
      <c r="D317">
        <f t="shared" si="23"/>
        <v>6430.827283495134</v>
      </c>
      <c r="E317" s="5">
        <f t="shared" si="24"/>
        <v>3291.5985370059002</v>
      </c>
    </row>
    <row r="318" spans="1:5">
      <c r="A318" s="5">
        <f t="shared" si="25"/>
        <v>31700000</v>
      </c>
      <c r="B318" s="5">
        <f t="shared" si="21"/>
        <v>7.7618641477124346E-3</v>
      </c>
      <c r="C318" s="5">
        <f t="shared" si="22"/>
        <v>9.7489013695268179E-3</v>
      </c>
      <c r="D318">
        <f t="shared" si="23"/>
        <v>6410.5407620960959</v>
      </c>
      <c r="E318" s="5">
        <f t="shared" si="24"/>
        <v>3281.221494750474</v>
      </c>
    </row>
    <row r="319" spans="1:5">
      <c r="A319" s="5">
        <f t="shared" si="25"/>
        <v>31800000</v>
      </c>
      <c r="B319" s="5">
        <f t="shared" si="21"/>
        <v>7.7863495235727265E-3</v>
      </c>
      <c r="C319" s="5">
        <f t="shared" si="22"/>
        <v>9.7796550016073444E-3</v>
      </c>
      <c r="D319">
        <f t="shared" si="23"/>
        <v>6390.3818288819566</v>
      </c>
      <c r="E319" s="5">
        <f t="shared" si="24"/>
        <v>3270.9097169182642</v>
      </c>
    </row>
    <row r="320" spans="1:5">
      <c r="A320" s="5">
        <f t="shared" si="25"/>
        <v>31900000</v>
      </c>
      <c r="B320" s="5">
        <f t="shared" si="21"/>
        <v>7.8108348994330177E-3</v>
      </c>
      <c r="C320" s="5">
        <f t="shared" si="22"/>
        <v>9.8104086336878709E-3</v>
      </c>
      <c r="D320">
        <f t="shared" si="23"/>
        <v>6370.3492839638311</v>
      </c>
      <c r="E320" s="5">
        <f t="shared" si="24"/>
        <v>3260.6625897372651</v>
      </c>
    </row>
    <row r="321" spans="1:5">
      <c r="A321" s="5">
        <f t="shared" si="25"/>
        <v>32000000</v>
      </c>
      <c r="B321" s="5">
        <f t="shared" si="21"/>
        <v>7.8353202752933088E-3</v>
      </c>
      <c r="C321" s="5">
        <f t="shared" si="22"/>
        <v>9.8411622657683974E-3</v>
      </c>
      <c r="D321">
        <f t="shared" si="23"/>
        <v>6350.4419424514435</v>
      </c>
      <c r="E321" s="5">
        <f t="shared" si="24"/>
        <v>3250.4795071076223</v>
      </c>
    </row>
    <row r="322" spans="1:5">
      <c r="A322" s="5">
        <f t="shared" si="25"/>
        <v>32100000</v>
      </c>
      <c r="B322" s="5">
        <f t="shared" si="21"/>
        <v>7.8598056511536007E-3</v>
      </c>
      <c r="C322" s="5">
        <f t="shared" si="22"/>
        <v>9.8719158978489222E-3</v>
      </c>
      <c r="D322">
        <f t="shared" si="23"/>
        <v>6330.6586342195087</v>
      </c>
      <c r="E322" s="5">
        <f t="shared" si="24"/>
        <v>3240.359870482127</v>
      </c>
    </row>
    <row r="323" spans="1:5">
      <c r="A323" s="5">
        <f t="shared" si="25"/>
        <v>32200000</v>
      </c>
      <c r="B323" s="5">
        <f t="shared" ref="B323:B386" si="26">A323/(PI()*1300000000)</f>
        <v>7.8842910270138927E-3</v>
      </c>
      <c r="C323" s="5">
        <f t="shared" ref="C323:C386" si="27">1.256*A323/(PI()*$G$6)</f>
        <v>9.9026695299294486E-3</v>
      </c>
      <c r="D323">
        <f t="shared" ref="D323:D386" si="28">($G$2*299792458/$G$6/2*9)^2/(4*$G$3*A323*(1-EXP(-(C323/B323)))^2)</f>
        <v>6310.998203678454</v>
      </c>
      <c r="E323" s="5">
        <f t="shared" ref="E323:E386" si="29">($G$2*299792458/$G$6/2*9)^2/(4*$G$3*A323)*(1+($G$7*$G$3*A323)/($G$2*299792458/$G$6/2*9))^2</f>
        <v>3230.3030887489394</v>
      </c>
    </row>
    <row r="324" spans="1:5">
      <c r="A324" s="5">
        <f t="shared" si="25"/>
        <v>32300000</v>
      </c>
      <c r="B324" s="5">
        <f t="shared" si="26"/>
        <v>7.9087764028741847E-3</v>
      </c>
      <c r="C324" s="5">
        <f t="shared" si="27"/>
        <v>9.9334231620099751E-3</v>
      </c>
      <c r="D324">
        <f t="shared" si="28"/>
        <v>6291.4595095494187</v>
      </c>
      <c r="E324" s="5">
        <f t="shared" si="29"/>
        <v>3220.3085781164896</v>
      </c>
    </row>
    <row r="325" spans="1:5">
      <c r="A325" s="5">
        <f t="shared" si="25"/>
        <v>32400000</v>
      </c>
      <c r="B325" s="5">
        <f t="shared" si="26"/>
        <v>7.9332617787344767E-3</v>
      </c>
      <c r="C325" s="5">
        <f t="shared" si="27"/>
        <v>9.9641767940905016E-3</v>
      </c>
      <c r="D325">
        <f t="shared" si="28"/>
        <v>6272.041424643402</v>
      </c>
      <c r="E325" s="5">
        <f t="shared" si="29"/>
        <v>3210.3757620005117</v>
      </c>
    </row>
    <row r="326" spans="1:5">
      <c r="A326" s="5">
        <f t="shared" si="25"/>
        <v>32500000</v>
      </c>
      <c r="B326" s="5">
        <f t="shared" si="26"/>
        <v>7.9577471545947669E-3</v>
      </c>
      <c r="C326" s="5">
        <f t="shared" si="27"/>
        <v>9.9949304261710281E-3</v>
      </c>
      <c r="D326">
        <f t="shared" si="28"/>
        <v>6252.7428356444989</v>
      </c>
      <c r="E326" s="5">
        <f t="shared" si="29"/>
        <v>3200.5040709131622</v>
      </c>
    </row>
    <row r="327" spans="1:5">
      <c r="A327" s="5">
        <f t="shared" si="25"/>
        <v>32600000</v>
      </c>
      <c r="B327" s="5">
        <f t="shared" si="26"/>
        <v>7.9822325304550589E-3</v>
      </c>
      <c r="C327" s="5">
        <f t="shared" si="27"/>
        <v>1.0025684058251555E-2</v>
      </c>
      <c r="D327">
        <f t="shared" si="28"/>
        <v>6233.5626428971236</v>
      </c>
      <c r="E327" s="5">
        <f t="shared" si="29"/>
        <v>3190.6929423541756</v>
      </c>
    </row>
    <row r="328" spans="1:5">
      <c r="A328" s="5">
        <f t="shared" si="25"/>
        <v>32700000</v>
      </c>
      <c r="B328" s="5">
        <f t="shared" si="26"/>
        <v>8.0067179063153509E-3</v>
      </c>
      <c r="C328" s="5">
        <f t="shared" si="27"/>
        <v>1.0056437690332081E-2</v>
      </c>
      <c r="D328">
        <f t="shared" si="28"/>
        <v>6214.4997601971318</v>
      </c>
      <c r="E328" s="5">
        <f t="shared" si="29"/>
        <v>3180.941820704028</v>
      </c>
    </row>
    <row r="329" spans="1:5">
      <c r="A329" s="5">
        <f t="shared" si="25"/>
        <v>32800000</v>
      </c>
      <c r="B329" s="5">
        <f t="shared" si="26"/>
        <v>8.0312032821756429E-3</v>
      </c>
      <c r="C329" s="5">
        <f t="shared" si="27"/>
        <v>1.0087191322412606E-2</v>
      </c>
      <c r="D329">
        <f t="shared" si="28"/>
        <v>6195.5531145867753</v>
      </c>
      <c r="E329" s="5">
        <f t="shared" si="29"/>
        <v>3171.2501571190392</v>
      </c>
    </row>
    <row r="330" spans="1:5">
      <c r="A330" s="5">
        <f t="shared" si="25"/>
        <v>32900000</v>
      </c>
      <c r="B330" s="5">
        <f t="shared" si="26"/>
        <v>8.0556886580359331E-3</v>
      </c>
      <c r="C330" s="5">
        <f t="shared" si="27"/>
        <v>1.0117944954493132E-2</v>
      </c>
      <c r="D330">
        <f t="shared" si="28"/>
        <v>6176.7216461533808</v>
      </c>
      <c r="E330" s="5">
        <f t="shared" si="29"/>
        <v>3161.6174094284024</v>
      </c>
    </row>
    <row r="331" spans="1:5">
      <c r="A331" s="5">
        <f t="shared" si="25"/>
        <v>33000000</v>
      </c>
      <c r="B331" s="5">
        <f t="shared" si="26"/>
        <v>8.0801740338962251E-3</v>
      </c>
      <c r="C331" s="5">
        <f t="shared" si="27"/>
        <v>1.0148698586573659E-2</v>
      </c>
      <c r="D331">
        <f t="shared" si="28"/>
        <v>6158.004307831703</v>
      </c>
      <c r="E331" s="5">
        <f t="shared" si="29"/>
        <v>3152.043042033079</v>
      </c>
    </row>
    <row r="332" spans="1:5">
      <c r="A332" s="5">
        <f t="shared" si="25"/>
        <v>33100000</v>
      </c>
      <c r="B332" s="5">
        <f t="shared" si="26"/>
        <v>8.1046594097565171E-3</v>
      </c>
      <c r="C332" s="5">
        <f t="shared" si="27"/>
        <v>1.0179452218654185E-2</v>
      </c>
      <c r="D332">
        <f t="shared" si="28"/>
        <v>6139.4000652098557</v>
      </c>
      <c r="E332" s="5">
        <f t="shared" si="29"/>
        <v>3142.5265258065247</v>
      </c>
    </row>
    <row r="333" spans="1:5">
      <c r="A333" s="5">
        <f t="shared" si="25"/>
        <v>33200000</v>
      </c>
      <c r="B333" s="5">
        <f t="shared" si="26"/>
        <v>8.1291447856168091E-3</v>
      </c>
      <c r="C333" s="5">
        <f t="shared" si="27"/>
        <v>1.0210205850734712E-2</v>
      </c>
      <c r="D333">
        <f t="shared" si="28"/>
        <v>6120.9078963387419</v>
      </c>
      <c r="E333" s="5">
        <f t="shared" si="29"/>
        <v>3133.0673379972145</v>
      </c>
    </row>
    <row r="334" spans="1:5">
      <c r="A334" s="5">
        <f t="shared" si="25"/>
        <v>33300000</v>
      </c>
      <c r="B334" s="5">
        <f t="shared" si="26"/>
        <v>8.1536301614770993E-3</v>
      </c>
      <c r="C334" s="5">
        <f t="shared" si="27"/>
        <v>1.0240959482815238E-2</v>
      </c>
      <c r="D334">
        <f t="shared" si="28"/>
        <v>6102.5267915449313</v>
      </c>
      <c r="E334" s="5">
        <f t="shared" si="29"/>
        <v>3123.6649621329216</v>
      </c>
    </row>
    <row r="335" spans="1:5">
      <c r="A335" s="5">
        <f t="shared" si="25"/>
        <v>33400000</v>
      </c>
      <c r="B335" s="5">
        <f t="shared" si="26"/>
        <v>8.1781155373373913E-3</v>
      </c>
      <c r="C335" s="5">
        <f t="shared" si="27"/>
        <v>1.0271713114895765E-2</v>
      </c>
      <c r="D335">
        <f t="shared" si="28"/>
        <v>6084.2557532468918</v>
      </c>
      <c r="E335" s="5">
        <f t="shared" si="29"/>
        <v>3114.3188879267154</v>
      </c>
    </row>
    <row r="336" spans="1:5">
      <c r="A336" s="5">
        <f t="shared" si="25"/>
        <v>33500000</v>
      </c>
      <c r="B336" s="5">
        <f t="shared" si="26"/>
        <v>8.2026009131976833E-3</v>
      </c>
      <c r="C336" s="5">
        <f t="shared" si="27"/>
        <v>1.030246674697629E-2</v>
      </c>
      <c r="D336">
        <f t="shared" si="28"/>
        <v>6066.0937957745136</v>
      </c>
      <c r="E336" s="5">
        <f t="shared" si="29"/>
        <v>3105.0286111846408</v>
      </c>
    </row>
    <row r="337" spans="1:5">
      <c r="A337" s="5">
        <f t="shared" si="25"/>
        <v>33600000</v>
      </c>
      <c r="B337" s="5">
        <f t="shared" si="26"/>
        <v>8.2270862890579752E-3</v>
      </c>
      <c r="C337" s="5">
        <f t="shared" si="27"/>
        <v>1.0333220379056816E-2</v>
      </c>
      <c r="D337">
        <f t="shared" si="28"/>
        <v>6048.039945191852</v>
      </c>
      <c r="E337" s="5">
        <f t="shared" si="29"/>
        <v>3095.7936337150545</v>
      </c>
    </row>
    <row r="338" spans="1:5">
      <c r="A338" s="5">
        <f t="shared" si="25"/>
        <v>33700000</v>
      </c>
      <c r="B338" s="5">
        <f t="shared" si="26"/>
        <v>8.2515716649182672E-3</v>
      </c>
      <c r="C338" s="5">
        <f t="shared" si="27"/>
        <v>1.0363974011137343E-2</v>
      </c>
      <c r="D338">
        <f t="shared" si="28"/>
        <v>6030.0932391230335</v>
      </c>
      <c r="E338" s="5">
        <f t="shared" si="29"/>
        <v>3086.613463239567</v>
      </c>
    </row>
    <row r="339" spans="1:5">
      <c r="A339" s="5">
        <f t="shared" si="25"/>
        <v>33800000</v>
      </c>
      <c r="B339" s="5">
        <f t="shared" si="26"/>
        <v>8.2760570407785575E-3</v>
      </c>
      <c r="C339" s="5">
        <f t="shared" si="27"/>
        <v>1.0394727643217869E-2</v>
      </c>
      <c r="D339">
        <f t="shared" si="28"/>
        <v>6012.2527265812496</v>
      </c>
      <c r="E339" s="5">
        <f t="shared" si="29"/>
        <v>3077.4876133055673</v>
      </c>
    </row>
    <row r="340" spans="1:5">
      <c r="A340" s="5">
        <f t="shared" si="25"/>
        <v>33900000</v>
      </c>
      <c r="B340" s="5">
        <f t="shared" si="26"/>
        <v>8.3005424166388495E-3</v>
      </c>
      <c r="C340" s="5">
        <f t="shared" si="27"/>
        <v>1.0425481275298396E-2</v>
      </c>
      <c r="D340">
        <f t="shared" si="28"/>
        <v>5994.5174678007734</v>
      </c>
      <c r="E340" s="5">
        <f t="shared" si="29"/>
        <v>3068.4156032002984</v>
      </c>
    </row>
    <row r="341" spans="1:5">
      <c r="A341" s="5">
        <f t="shared" si="25"/>
        <v>34000000</v>
      </c>
      <c r="B341" s="5">
        <f t="shared" si="26"/>
        <v>8.3250277924991414E-3</v>
      </c>
      <c r="C341" s="5">
        <f t="shared" si="27"/>
        <v>1.0456234907378922E-2</v>
      </c>
      <c r="D341">
        <f t="shared" si="28"/>
        <v>5976.8865340719476</v>
      </c>
      <c r="E341" s="5">
        <f t="shared" si="29"/>
        <v>3059.3969578664492</v>
      </c>
    </row>
    <row r="342" spans="1:5">
      <c r="A342" s="5">
        <f t="shared" si="25"/>
        <v>34100000</v>
      </c>
      <c r="B342" s="5">
        <f t="shared" si="26"/>
        <v>8.3495131683594334E-3</v>
      </c>
      <c r="C342" s="5">
        <f t="shared" si="27"/>
        <v>1.0486988539459449E-2</v>
      </c>
      <c r="D342">
        <f t="shared" si="28"/>
        <v>5959.3590075790689</v>
      </c>
      <c r="E342" s="5">
        <f t="shared" si="29"/>
        <v>3050.431207819227</v>
      </c>
    </row>
    <row r="343" spans="1:5">
      <c r="A343" s="5">
        <f t="shared" si="25"/>
        <v>34200000</v>
      </c>
      <c r="B343" s="5">
        <f t="shared" si="26"/>
        <v>8.3739985442197237E-3</v>
      </c>
      <c r="C343" s="5">
        <f t="shared" si="27"/>
        <v>1.0517742171539973E-2</v>
      </c>
      <c r="D343">
        <f t="shared" si="28"/>
        <v>5941.9339812411172</v>
      </c>
      <c r="E343" s="5">
        <f t="shared" si="29"/>
        <v>3041.5178890648899</v>
      </c>
    </row>
    <row r="344" spans="1:5">
      <c r="A344" s="5">
        <f t="shared" si="25"/>
        <v>34300000</v>
      </c>
      <c r="B344" s="5">
        <f t="shared" si="26"/>
        <v>8.3984839200800156E-3</v>
      </c>
      <c r="C344" s="5">
        <f t="shared" si="27"/>
        <v>1.05484958036205E-2</v>
      </c>
      <c r="D344">
        <f t="shared" si="28"/>
        <v>5924.6105585552841</v>
      </c>
      <c r="E344" s="5">
        <f t="shared" si="29"/>
        <v>3032.6565430207002</v>
      </c>
    </row>
    <row r="345" spans="1:5">
      <c r="A345" s="5">
        <f t="shared" si="25"/>
        <v>34400000</v>
      </c>
      <c r="B345" s="5">
        <f t="shared" si="26"/>
        <v>8.4229692959403076E-3</v>
      </c>
      <c r="C345" s="5">
        <f t="shared" si="27"/>
        <v>1.0579249435701026E-2</v>
      </c>
      <c r="D345">
        <f t="shared" si="28"/>
        <v>5907.3878534432042</v>
      </c>
      <c r="E345" s="5">
        <f t="shared" si="29"/>
        <v>3023.8467164362792</v>
      </c>
    </row>
    <row r="346" spans="1:5">
      <c r="A346" s="5">
        <f t="shared" si="25"/>
        <v>34500000</v>
      </c>
      <c r="B346" s="5">
        <f t="shared" si="26"/>
        <v>8.4474546718005996E-3</v>
      </c>
      <c r="C346" s="5">
        <f t="shared" si="27"/>
        <v>1.0610003067781553E-2</v>
      </c>
      <c r="D346">
        <f t="shared" si="28"/>
        <v>5890.2649900998904</v>
      </c>
      <c r="E346" s="5">
        <f t="shared" si="29"/>
        <v>3015.0879613163238</v>
      </c>
    </row>
    <row r="347" spans="1:5">
      <c r="A347" s="5">
        <f t="shared" si="25"/>
        <v>34600000</v>
      </c>
      <c r="B347" s="5">
        <f t="shared" si="26"/>
        <v>8.4719400476608916E-3</v>
      </c>
      <c r="C347" s="5">
        <f t="shared" si="27"/>
        <v>1.0640756699862079E-2</v>
      </c>
      <c r="D347">
        <f t="shared" si="28"/>
        <v>5873.2411028452671</v>
      </c>
      <c r="E347" s="5">
        <f t="shared" si="29"/>
        <v>3006.379834844668</v>
      </c>
    </row>
    <row r="348" spans="1:5">
      <c r="A348" s="5">
        <f t="shared" si="25"/>
        <v>34700000</v>
      </c>
      <c r="B348" s="5">
        <f t="shared" si="26"/>
        <v>8.4964254235211818E-3</v>
      </c>
      <c r="C348" s="5">
        <f t="shared" si="27"/>
        <v>1.0671510331942606E-2</v>
      </c>
      <c r="D348">
        <f t="shared" si="28"/>
        <v>5856.3153359782764</v>
      </c>
      <c r="E348" s="5">
        <f t="shared" si="29"/>
        <v>2997.7218993096567</v>
      </c>
    </row>
    <row r="349" spans="1:5">
      <c r="A349" s="5">
        <f t="shared" si="25"/>
        <v>34800000</v>
      </c>
      <c r="B349" s="5">
        <f t="shared" si="26"/>
        <v>8.5209107993814738E-3</v>
      </c>
      <c r="C349" s="5">
        <f t="shared" si="27"/>
        <v>1.0702263964023132E-2</v>
      </c>
      <c r="D349">
        <f t="shared" si="28"/>
        <v>5839.48684363351</v>
      </c>
      <c r="E349" s="5">
        <f t="shared" si="29"/>
        <v>2989.1137220308005</v>
      </c>
    </row>
    <row r="350" spans="1:5">
      <c r="A350" s="5">
        <f t="shared" si="25"/>
        <v>34900000</v>
      </c>
      <c r="B350" s="5">
        <f t="shared" si="26"/>
        <v>8.5453961752417658E-3</v>
      </c>
      <c r="C350" s="5">
        <f t="shared" si="27"/>
        <v>1.0733017596103657E-2</v>
      </c>
      <c r="D350">
        <f t="shared" si="28"/>
        <v>5822.754789640293</v>
      </c>
      <c r="E350" s="5">
        <f t="shared" si="29"/>
        <v>2980.5548752866998</v>
      </c>
    </row>
    <row r="351" spans="1:5">
      <c r="A351" s="5">
        <f t="shared" si="25"/>
        <v>35000000</v>
      </c>
      <c r="B351" s="5">
        <f t="shared" si="26"/>
        <v>8.5698815511020578E-3</v>
      </c>
      <c r="C351" s="5">
        <f t="shared" si="27"/>
        <v>1.0763771228184183E-2</v>
      </c>
      <c r="D351">
        <f t="shared" si="28"/>
        <v>5806.1183473841775</v>
      </c>
      <c r="E351" s="5">
        <f t="shared" si="29"/>
        <v>2972.0449362441991</v>
      </c>
    </row>
    <row r="352" spans="1:5">
      <c r="A352" s="5">
        <f t="shared" si="25"/>
        <v>35100000</v>
      </c>
      <c r="B352" s="5">
        <f t="shared" si="26"/>
        <v>8.594366926962348E-3</v>
      </c>
      <c r="C352" s="5">
        <f t="shared" si="27"/>
        <v>1.079452486026471E-2</v>
      </c>
      <c r="D352">
        <f t="shared" si="28"/>
        <v>5789.5766996708335</v>
      </c>
      <c r="E352" s="5">
        <f t="shared" si="29"/>
        <v>2963.5834868887559</v>
      </c>
    </row>
    <row r="353" spans="1:5">
      <c r="A353" s="5">
        <f t="shared" si="25"/>
        <v>35200000</v>
      </c>
      <c r="B353" s="5">
        <f t="shared" si="26"/>
        <v>8.61885230282264E-3</v>
      </c>
      <c r="C353" s="5">
        <f t="shared" si="27"/>
        <v>1.0825278492345236E-2</v>
      </c>
      <c r="D353">
        <f t="shared" si="28"/>
        <v>5773.1290385922221</v>
      </c>
      <c r="E353" s="5">
        <f t="shared" si="29"/>
        <v>2955.1701139559932</v>
      </c>
    </row>
    <row r="354" spans="1:5">
      <c r="A354" s="5">
        <f t="shared" si="25"/>
        <v>35300000</v>
      </c>
      <c r="B354" s="5">
        <f t="shared" si="26"/>
        <v>8.643337678682932E-3</v>
      </c>
      <c r="C354" s="5">
        <f t="shared" si="27"/>
        <v>1.0856032124425763E-2</v>
      </c>
      <c r="D354">
        <f t="shared" si="28"/>
        <v>5756.7745653950778</v>
      </c>
      <c r="E354" s="5">
        <f t="shared" si="29"/>
        <v>2946.804408864411</v>
      </c>
    </row>
    <row r="355" spans="1:5">
      <c r="A355" s="5">
        <f t="shared" si="25"/>
        <v>35400000</v>
      </c>
      <c r="B355" s="5">
        <f t="shared" si="26"/>
        <v>8.667823054543224E-3</v>
      </c>
      <c r="C355" s="5">
        <f t="shared" si="27"/>
        <v>1.0886785756506289E-2</v>
      </c>
      <c r="D355">
        <f t="shared" si="28"/>
        <v>5740.5124903515889</v>
      </c>
      <c r="E355" s="5">
        <f t="shared" si="29"/>
        <v>2938.4859676492565</v>
      </c>
    </row>
    <row r="356" spans="1:5">
      <c r="A356" s="5">
        <f t="shared" si="25"/>
        <v>35500000</v>
      </c>
      <c r="B356" s="5">
        <f t="shared" si="26"/>
        <v>8.6923084304035159E-3</v>
      </c>
      <c r="C356" s="5">
        <f t="shared" si="27"/>
        <v>1.0917539388586816E-2</v>
      </c>
      <c r="D356">
        <f t="shared" si="28"/>
        <v>5724.3420326322876</v>
      </c>
      <c r="E356" s="5">
        <f t="shared" si="29"/>
        <v>2930.2143908974881</v>
      </c>
    </row>
    <row r="357" spans="1:5">
      <c r="A357" s="5">
        <f t="shared" si="25"/>
        <v>35600000</v>
      </c>
      <c r="B357" s="5">
        <f t="shared" si="26"/>
        <v>8.7167938062638062E-3</v>
      </c>
      <c r="C357" s="5">
        <f t="shared" si="27"/>
        <v>1.0948293020667341E-2</v>
      </c>
      <c r="D357">
        <f t="shared" si="28"/>
        <v>5708.262420181074</v>
      </c>
      <c r="E357" s="5">
        <f t="shared" si="29"/>
        <v>2921.9892836838544</v>
      </c>
    </row>
    <row r="358" spans="1:5">
      <c r="A358" s="5">
        <f t="shared" si="25"/>
        <v>35700000</v>
      </c>
      <c r="B358" s="5">
        <f t="shared" si="26"/>
        <v>8.7412791821240982E-3</v>
      </c>
      <c r="C358" s="5">
        <f t="shared" si="27"/>
        <v>1.0979046652747867E-2</v>
      </c>
      <c r="D358">
        <f t="shared" si="28"/>
        <v>5692.272889592331</v>
      </c>
      <c r="E358" s="5">
        <f t="shared" si="29"/>
        <v>2913.8102555080332</v>
      </c>
    </row>
    <row r="359" spans="1:5">
      <c r="A359" s="5">
        <f t="shared" si="25"/>
        <v>35800000</v>
      </c>
      <c r="B359" s="5">
        <f t="shared" si="26"/>
        <v>8.7657645579843901E-3</v>
      </c>
      <c r="C359" s="5">
        <f t="shared" si="27"/>
        <v>1.1009800284828394E-2</v>
      </c>
      <c r="D359">
        <f t="shared" si="28"/>
        <v>5676.3726859901171</v>
      </c>
      <c r="E359" s="5">
        <f t="shared" si="29"/>
        <v>2905.676920232836</v>
      </c>
    </row>
    <row r="360" spans="1:5">
      <c r="A360" s="5">
        <f t="shared" si="25"/>
        <v>35900000</v>
      </c>
      <c r="B360" s="5">
        <f t="shared" si="26"/>
        <v>8.7902499338446821E-3</v>
      </c>
      <c r="C360" s="5">
        <f t="shared" si="27"/>
        <v>1.104055391690892E-2</v>
      </c>
      <c r="D360">
        <f t="shared" si="28"/>
        <v>5660.5610629093662</v>
      </c>
      <c r="E360" s="5">
        <f t="shared" si="29"/>
        <v>2897.5888960234402</v>
      </c>
    </row>
    <row r="361" spans="1:5">
      <c r="A361" s="5">
        <f t="shared" si="25"/>
        <v>36000000</v>
      </c>
      <c r="B361" s="5">
        <f t="shared" si="26"/>
        <v>8.8147353097049724E-3</v>
      </c>
      <c r="C361" s="5">
        <f t="shared" si="27"/>
        <v>1.1071307548989447E-2</v>
      </c>
      <c r="D361">
        <f t="shared" si="28"/>
        <v>5644.8372821790608</v>
      </c>
      <c r="E361" s="5">
        <f t="shared" si="29"/>
        <v>2889.5458052876297</v>
      </c>
    </row>
    <row r="362" spans="1:5">
      <c r="A362" s="5">
        <f t="shared" si="25"/>
        <v>36100000</v>
      </c>
      <c r="B362" s="5">
        <f t="shared" si="26"/>
        <v>8.8392206855652643E-3</v>
      </c>
      <c r="C362" s="5">
        <f t="shared" si="27"/>
        <v>1.1102061181069973E-2</v>
      </c>
      <c r="D362">
        <f t="shared" si="28"/>
        <v>5629.2006138073739</v>
      </c>
      <c r="E362" s="5">
        <f t="shared" si="29"/>
        <v>2881.5472746170376</v>
      </c>
    </row>
    <row r="363" spans="1:5">
      <c r="A363" s="5">
        <f t="shared" si="25"/>
        <v>36200000</v>
      </c>
      <c r="B363" s="5">
        <f t="shared" si="26"/>
        <v>8.8637060614255563E-3</v>
      </c>
      <c r="C363" s="5">
        <f t="shared" si="27"/>
        <v>1.11328148131505E-2</v>
      </c>
      <c r="D363">
        <f t="shared" si="28"/>
        <v>5613.6503358686805</v>
      </c>
      <c r="E363" s="5">
        <f t="shared" si="29"/>
        <v>2873.5929347293545</v>
      </c>
    </row>
    <row r="364" spans="1:5">
      <c r="A364" s="5">
        <f t="shared" si="25"/>
        <v>36300000</v>
      </c>
      <c r="B364" s="5">
        <f t="shared" si="26"/>
        <v>8.8881914372858483E-3</v>
      </c>
      <c r="C364" s="5">
        <f t="shared" si="27"/>
        <v>1.1163568445231024E-2</v>
      </c>
      <c r="D364">
        <f t="shared" si="28"/>
        <v>5598.1857343924576</v>
      </c>
      <c r="E364" s="5">
        <f t="shared" si="29"/>
        <v>2865.6824204114987</v>
      </c>
    </row>
    <row r="365" spans="1:5">
      <c r="A365" s="5">
        <f t="shared" si="25"/>
        <v>36400000</v>
      </c>
      <c r="B365" s="5">
        <f t="shared" si="26"/>
        <v>8.9126768131461403E-3</v>
      </c>
      <c r="C365" s="5">
        <f t="shared" si="27"/>
        <v>1.1194322077311551E-2</v>
      </c>
      <c r="D365">
        <f t="shared" si="28"/>
        <v>5582.8061032540172</v>
      </c>
      <c r="E365" s="5">
        <f t="shared" si="29"/>
        <v>2857.8153704637189</v>
      </c>
    </row>
    <row r="366" spans="1:5">
      <c r="A366" s="5">
        <f t="shared" si="25"/>
        <v>36500000</v>
      </c>
      <c r="B366" s="5">
        <f t="shared" si="26"/>
        <v>8.9371621890064305E-3</v>
      </c>
      <c r="C366" s="5">
        <f t="shared" si="27"/>
        <v>1.1225075709392077E-2</v>
      </c>
      <c r="D366">
        <f t="shared" si="28"/>
        <v>5567.5107440670199</v>
      </c>
      <c r="E366" s="5">
        <f t="shared" si="29"/>
        <v>2849.9914276446175</v>
      </c>
    </row>
    <row r="367" spans="1:5">
      <c r="A367" s="5">
        <f t="shared" si="25"/>
        <v>36600000</v>
      </c>
      <c r="B367" s="5">
        <f t="shared" si="26"/>
        <v>8.9616475648667225E-3</v>
      </c>
      <c r="C367" s="5">
        <f t="shared" si="27"/>
        <v>1.1255829341472604E-2</v>
      </c>
      <c r="D367">
        <f t="shared" si="28"/>
        <v>5552.2989660777666</v>
      </c>
      <c r="E367" s="5">
        <f t="shared" si="29"/>
        <v>2842.2102386170736</v>
      </c>
    </row>
    <row r="368" spans="1:5">
      <c r="A368" s="5">
        <f t="shared" si="25"/>
        <v>36700000</v>
      </c>
      <c r="B368" s="5">
        <f t="shared" si="26"/>
        <v>8.9861329407270145E-3</v>
      </c>
      <c r="C368" s="5">
        <f t="shared" si="27"/>
        <v>1.128658297355313E-2</v>
      </c>
      <c r="D368">
        <f t="shared" si="28"/>
        <v>5537.1700860612054</v>
      </c>
      <c r="E368" s="5">
        <f t="shared" si="29"/>
        <v>2834.4714538950539</v>
      </c>
    </row>
    <row r="369" spans="1:5">
      <c r="A369" s="5">
        <f t="shared" si="25"/>
        <v>36800000</v>
      </c>
      <c r="B369" s="5">
        <f t="shared" si="26"/>
        <v>9.0106183165873065E-3</v>
      </c>
      <c r="C369" s="5">
        <f t="shared" si="27"/>
        <v>1.1317336605633657E-2</v>
      </c>
      <c r="D369">
        <f t="shared" si="28"/>
        <v>5522.1234282186469</v>
      </c>
      <c r="E369" s="5">
        <f t="shared" si="29"/>
        <v>2826.7747277912827</v>
      </c>
    </row>
    <row r="370" spans="1:5">
      <c r="A370" s="5">
        <f t="shared" si="25"/>
        <v>36900000</v>
      </c>
      <c r="B370" s="5">
        <f t="shared" si="26"/>
        <v>9.0351036924475967E-3</v>
      </c>
      <c r="C370" s="5">
        <f t="shared" si="27"/>
        <v>1.1348090237714182E-2</v>
      </c>
      <c r="D370">
        <f t="shared" si="28"/>
        <v>5507.1583240771333</v>
      </c>
      <c r="E370" s="5">
        <f t="shared" si="29"/>
        <v>2819.1197183657769</v>
      </c>
    </row>
    <row r="371" spans="1:5">
      <c r="A371" s="5">
        <f t="shared" si="25"/>
        <v>37000000</v>
      </c>
      <c r="B371" s="5">
        <f t="shared" si="26"/>
        <v>9.0595890683078887E-3</v>
      </c>
      <c r="C371" s="5">
        <f t="shared" si="27"/>
        <v>1.1378843869794708E-2</v>
      </c>
      <c r="D371">
        <f t="shared" si="28"/>
        <v>5492.2741123904379</v>
      </c>
      <c r="E371" s="5">
        <f t="shared" si="29"/>
        <v>2811.5060873752</v>
      </c>
    </row>
    <row r="372" spans="1:5">
      <c r="A372" s="5">
        <f t="shared" si="25"/>
        <v>37100000</v>
      </c>
      <c r="B372" s="5">
        <f t="shared" si="26"/>
        <v>9.0840744441681807E-3</v>
      </c>
      <c r="C372" s="5">
        <f t="shared" si="27"/>
        <v>1.1409597501875235E-2</v>
      </c>
      <c r="D372">
        <f t="shared" si="28"/>
        <v>5477.4701390416776</v>
      </c>
      <c r="E372" s="5">
        <f t="shared" si="29"/>
        <v>2803.9335002230391</v>
      </c>
    </row>
    <row r="373" spans="1:5">
      <c r="A373" s="5">
        <f t="shared" si="25"/>
        <v>37200000</v>
      </c>
      <c r="B373" s="5">
        <f t="shared" si="26"/>
        <v>9.1085598200284727E-3</v>
      </c>
      <c r="C373" s="5">
        <f t="shared" si="27"/>
        <v>1.1440351133955761E-2</v>
      </c>
      <c r="D373">
        <f t="shared" si="28"/>
        <v>5462.7457569474791</v>
      </c>
      <c r="E373" s="5">
        <f t="shared" si="29"/>
        <v>2796.4016259105997</v>
      </c>
    </row>
    <row r="374" spans="1:5">
      <c r="A374" s="5">
        <f t="shared" si="25"/>
        <v>37300000</v>
      </c>
      <c r="B374" s="5">
        <f t="shared" si="26"/>
        <v>9.1330451958887646E-3</v>
      </c>
      <c r="C374" s="5">
        <f t="shared" si="27"/>
        <v>1.1471104766036288E-2</v>
      </c>
      <c r="D374">
        <f t="shared" si="28"/>
        <v>5448.1003259637055</v>
      </c>
      <c r="E374" s="5">
        <f t="shared" si="29"/>
        <v>2788.9101369887694</v>
      </c>
    </row>
    <row r="375" spans="1:5">
      <c r="A375" s="5">
        <f t="shared" si="25"/>
        <v>37400000</v>
      </c>
      <c r="B375" s="5">
        <f t="shared" si="26"/>
        <v>9.1575305717490549E-3</v>
      </c>
      <c r="C375" s="5">
        <f t="shared" si="27"/>
        <v>1.1501858398116814E-2</v>
      </c>
      <c r="D375">
        <f t="shared" si="28"/>
        <v>5433.5332127926795</v>
      </c>
      <c r="E375" s="5">
        <f t="shared" si="29"/>
        <v>2781.4587095105626</v>
      </c>
    </row>
    <row r="376" spans="1:5">
      <c r="A376" s="5">
        <f t="shared" si="25"/>
        <v>37500000</v>
      </c>
      <c r="B376" s="5">
        <f t="shared" si="26"/>
        <v>9.1820159476093469E-3</v>
      </c>
      <c r="C376" s="5">
        <f t="shared" si="27"/>
        <v>1.1532612030197341E-2</v>
      </c>
      <c r="D376">
        <f t="shared" si="28"/>
        <v>5419.0437908918993</v>
      </c>
      <c r="E376" s="5">
        <f t="shared" si="29"/>
        <v>2774.0470229844323</v>
      </c>
    </row>
    <row r="377" spans="1:5">
      <c r="A377" s="5">
        <f t="shared" ref="A377:A400" si="30">A376+100000</f>
        <v>37600000</v>
      </c>
      <c r="B377" s="5">
        <f t="shared" si="26"/>
        <v>9.2065013234696388E-3</v>
      </c>
      <c r="C377" s="5">
        <f t="shared" si="27"/>
        <v>1.1563365662277865E-2</v>
      </c>
      <c r="D377">
        <f t="shared" si="28"/>
        <v>5404.6314403842089</v>
      </c>
      <c r="E377" s="5">
        <f t="shared" si="29"/>
        <v>2766.6747603283134</v>
      </c>
    </row>
    <row r="378" spans="1:5">
      <c r="A378" s="5">
        <f t="shared" si="30"/>
        <v>37700000</v>
      </c>
      <c r="B378" s="5">
        <f t="shared" si="26"/>
        <v>9.2309866993299308E-3</v>
      </c>
      <c r="C378" s="5">
        <f t="shared" si="27"/>
        <v>1.1594119294358392E-2</v>
      </c>
      <c r="D378">
        <f t="shared" si="28"/>
        <v>5390.2955479693956</v>
      </c>
      <c r="E378" s="5">
        <f t="shared" si="29"/>
        <v>2759.3416078244072</v>
      </c>
    </row>
    <row r="379" spans="1:5">
      <c r="A379" s="5">
        <f t="shared" si="30"/>
        <v>37800000</v>
      </c>
      <c r="B379" s="5">
        <f t="shared" si="26"/>
        <v>9.2554720751902211E-3</v>
      </c>
      <c r="C379" s="5">
        <f t="shared" si="27"/>
        <v>1.1624872926438918E-2</v>
      </c>
      <c r="D379">
        <f t="shared" si="28"/>
        <v>5376.035506837201</v>
      </c>
      <c r="E379" s="5">
        <f t="shared" si="29"/>
        <v>2752.0472550746799</v>
      </c>
    </row>
    <row r="380" spans="1:5">
      <c r="A380" s="5">
        <f t="shared" si="30"/>
        <v>37900000</v>
      </c>
      <c r="B380" s="5">
        <f t="shared" si="26"/>
        <v>9.279957451050513E-3</v>
      </c>
      <c r="C380" s="5">
        <f t="shared" si="27"/>
        <v>1.1655626558519445E-2</v>
      </c>
      <c r="D380">
        <f t="shared" si="28"/>
        <v>5361.8507165816945</v>
      </c>
      <c r="E380" s="5">
        <f t="shared" si="29"/>
        <v>2744.7913949570689</v>
      </c>
    </row>
    <row r="381" spans="1:5">
      <c r="A381" s="5">
        <f t="shared" si="30"/>
        <v>38000000</v>
      </c>
      <c r="B381" s="5">
        <f t="shared" si="26"/>
        <v>9.304442826910805E-3</v>
      </c>
      <c r="C381" s="5">
        <f t="shared" si="27"/>
        <v>1.1686380190599971E-2</v>
      </c>
      <c r="D381">
        <f t="shared" si="28"/>
        <v>5347.7405831170054</v>
      </c>
      <c r="E381" s="5">
        <f t="shared" si="29"/>
        <v>2737.5737235823703</v>
      </c>
    </row>
    <row r="382" spans="1:5">
      <c r="A382" s="5">
        <f t="shared" si="30"/>
        <v>38100000</v>
      </c>
      <c r="B382" s="5">
        <f t="shared" si="26"/>
        <v>9.328928202771097E-3</v>
      </c>
      <c r="C382" s="5">
        <f t="shared" si="27"/>
        <v>1.1717133822680498E-2</v>
      </c>
      <c r="D382">
        <f t="shared" si="28"/>
        <v>5333.7045185943898</v>
      </c>
      <c r="E382" s="5">
        <f t="shared" si="29"/>
        <v>2730.3939402518231</v>
      </c>
    </row>
    <row r="383" spans="1:5">
      <c r="A383" s="5">
        <f t="shared" si="30"/>
        <v>38200000</v>
      </c>
      <c r="B383" s="5">
        <f t="shared" si="26"/>
        <v>9.353413578631389E-3</v>
      </c>
      <c r="C383" s="5">
        <f t="shared" si="27"/>
        <v>1.1747887454761024E-2</v>
      </c>
      <c r="D383">
        <f t="shared" si="28"/>
        <v>5319.7419413205816</v>
      </c>
      <c r="E383" s="5">
        <f t="shared" si="29"/>
        <v>2723.2517474153406</v>
      </c>
    </row>
    <row r="384" spans="1:5">
      <c r="A384" s="5">
        <f t="shared" si="30"/>
        <v>38300000</v>
      </c>
      <c r="B384" s="5">
        <f t="shared" si="26"/>
        <v>9.3778989544916792E-3</v>
      </c>
      <c r="C384" s="5">
        <f t="shared" si="27"/>
        <v>1.1778641086841549E-2</v>
      </c>
      <c r="D384">
        <f t="shared" si="28"/>
        <v>5305.8522756774464</v>
      </c>
      <c r="E384" s="5">
        <f t="shared" si="29"/>
        <v>2716.1468506304118</v>
      </c>
    </row>
    <row r="385" spans="1:5">
      <c r="A385" s="5">
        <f t="shared" si="30"/>
        <v>38400000</v>
      </c>
      <c r="B385" s="5">
        <f t="shared" si="26"/>
        <v>9.4023843303519712E-3</v>
      </c>
      <c r="C385" s="5">
        <f t="shared" si="27"/>
        <v>1.1809394718922075E-2</v>
      </c>
      <c r="D385">
        <f t="shared" si="28"/>
        <v>5292.0349520428708</v>
      </c>
      <c r="E385" s="5">
        <f t="shared" si="29"/>
        <v>2709.0789585216335</v>
      </c>
    </row>
    <row r="386" spans="1:5">
      <c r="A386" s="5">
        <f t="shared" si="30"/>
        <v>38500000</v>
      </c>
      <c r="B386" s="5">
        <f t="shared" si="26"/>
        <v>9.4268697062122632E-3</v>
      </c>
      <c r="C386" s="5">
        <f t="shared" si="27"/>
        <v>1.1840148351002602E-2</v>
      </c>
      <c r="D386">
        <f t="shared" si="28"/>
        <v>5278.2894067128891</v>
      </c>
      <c r="E386" s="5">
        <f t="shared" si="29"/>
        <v>2702.0477827408808</v>
      </c>
    </row>
    <row r="387" spans="1:5">
      <c r="A387" s="5">
        <f t="shared" si="30"/>
        <v>38600000</v>
      </c>
      <c r="B387" s="5">
        <f t="shared" ref="B387:B450" si="31">A387/(PI()*1300000000)</f>
        <v>9.4513550820725552E-3</v>
      </c>
      <c r="C387" s="5">
        <f t="shared" ref="C387:C450" si="32">1.256*A387/(PI()*$G$6)</f>
        <v>1.1870901983083128E-2</v>
      </c>
      <c r="D387">
        <f t="shared" ref="D387:D450" si="33">($G$2*299792458/$G$6/2*9)^2/(4*$G$3*A387*(1-EXP(-(C387/B387)))^2)</f>
        <v>5264.6150818250326</v>
      </c>
      <c r="E387" s="5">
        <f t="shared" ref="E387:E450" si="34">($G$2*299792458/$G$6/2*9)^2/(4*$G$3*A387)*(1+($G$7*$G$3*A387)/($G$2*299792458/$G$6/2*9))^2</f>
        <v>2695.0530379280899</v>
      </c>
    </row>
    <row r="388" spans="1:5">
      <c r="A388" s="5">
        <f t="shared" si="30"/>
        <v>38700000</v>
      </c>
      <c r="B388" s="5">
        <f t="shared" si="31"/>
        <v>9.4758404579328454E-3</v>
      </c>
      <c r="C388" s="5">
        <f t="shared" si="32"/>
        <v>1.1901655615163655E-2</v>
      </c>
      <c r="D388">
        <f t="shared" si="33"/>
        <v>5251.0114252828471</v>
      </c>
      <c r="E388" s="5">
        <f t="shared" si="34"/>
        <v>2688.0944416726584</v>
      </c>
    </row>
    <row r="389" spans="1:5">
      <c r="A389" s="5">
        <f t="shared" si="30"/>
        <v>38800000</v>
      </c>
      <c r="B389" s="5">
        <f t="shared" si="31"/>
        <v>9.5003258337931374E-3</v>
      </c>
      <c r="C389" s="5">
        <f t="shared" si="32"/>
        <v>1.1932409247244181E-2</v>
      </c>
      <c r="D389">
        <f t="shared" si="33"/>
        <v>5237.4778906816036</v>
      </c>
      <c r="E389" s="5">
        <f t="shared" si="34"/>
        <v>2681.1717144754289</v>
      </c>
    </row>
    <row r="390" spans="1:5">
      <c r="A390" s="5">
        <f t="shared" si="30"/>
        <v>38900000</v>
      </c>
      <c r="B390" s="5">
        <f t="shared" si="31"/>
        <v>9.5248112096534294E-3</v>
      </c>
      <c r="C390" s="5">
        <f t="shared" si="32"/>
        <v>1.1963162879324708E-2</v>
      </c>
      <c r="D390">
        <f t="shared" si="33"/>
        <v>5224.0139372351214</v>
      </c>
      <c r="E390" s="5">
        <f t="shared" si="34"/>
        <v>2674.284579711275</v>
      </c>
    </row>
    <row r="391" spans="1:5">
      <c r="A391" s="5">
        <f t="shared" si="30"/>
        <v>39000000</v>
      </c>
      <c r="B391" s="5">
        <f t="shared" si="31"/>
        <v>9.5492965855137214E-3</v>
      </c>
      <c r="C391" s="5">
        <f t="shared" si="32"/>
        <v>1.1993916511405233E-2</v>
      </c>
      <c r="D391">
        <f t="shared" si="33"/>
        <v>5210.6190297037492</v>
      </c>
      <c r="E391" s="5">
        <f t="shared" si="34"/>
        <v>2667.4327635922505</v>
      </c>
    </row>
    <row r="392" spans="1:5">
      <c r="A392" s="5">
        <f t="shared" si="30"/>
        <v>39100000</v>
      </c>
      <c r="B392" s="5">
        <f t="shared" si="31"/>
        <v>9.5737819613740133E-3</v>
      </c>
      <c r="C392" s="5">
        <f t="shared" si="32"/>
        <v>1.2024670143485759E-2</v>
      </c>
      <c r="D392">
        <f t="shared" si="33"/>
        <v>5197.2926383234335</v>
      </c>
      <c r="E392" s="5">
        <f t="shared" si="34"/>
        <v>2660.6159951313075</v>
      </c>
    </row>
    <row r="393" spans="1:5">
      <c r="A393" s="5">
        <f t="shared" si="30"/>
        <v>39200000</v>
      </c>
      <c r="B393" s="5">
        <f t="shared" si="31"/>
        <v>9.5982673372343036E-3</v>
      </c>
      <c r="C393" s="5">
        <f t="shared" si="32"/>
        <v>1.2055423775566286E-2</v>
      </c>
      <c r="D393">
        <f t="shared" si="33"/>
        <v>5184.0342387358733</v>
      </c>
      <c r="E393" s="5">
        <f t="shared" si="34"/>
        <v>2653.8340061065737</v>
      </c>
    </row>
    <row r="394" spans="1:5">
      <c r="A394" s="5">
        <f t="shared" si="30"/>
        <v>39300000</v>
      </c>
      <c r="B394" s="5">
        <f t="shared" si="31"/>
        <v>9.6227527130945956E-3</v>
      </c>
      <c r="C394" s="5">
        <f t="shared" si="32"/>
        <v>1.2086177407646812E-2</v>
      </c>
      <c r="D394">
        <f t="shared" si="33"/>
        <v>5170.8433119197507</v>
      </c>
      <c r="E394" s="5">
        <f t="shared" si="34"/>
        <v>2647.0865310261697</v>
      </c>
    </row>
    <row r="395" spans="1:5">
      <c r="A395" s="5">
        <f t="shared" si="30"/>
        <v>39400000</v>
      </c>
      <c r="B395" s="5">
        <f t="shared" si="31"/>
        <v>9.6472380889548875E-3</v>
      </c>
      <c r="C395" s="5">
        <f t="shared" si="32"/>
        <v>1.2116931039727339E-2</v>
      </c>
      <c r="D395">
        <f t="shared" si="33"/>
        <v>5157.7193441230011</v>
      </c>
      <c r="E395" s="5">
        <f t="shared" si="34"/>
        <v>2640.3733070935641</v>
      </c>
    </row>
    <row r="396" spans="1:5">
      <c r="A396" s="5">
        <f t="shared" si="30"/>
        <v>39500000</v>
      </c>
      <c r="B396" s="5">
        <f t="shared" si="31"/>
        <v>9.6717234648151795E-3</v>
      </c>
      <c r="C396" s="5">
        <f t="shared" si="32"/>
        <v>1.2147684671807865E-2</v>
      </c>
      <c r="D396">
        <f t="shared" si="33"/>
        <v>5144.6618267961067</v>
      </c>
      <c r="E396" s="5">
        <f t="shared" si="34"/>
        <v>2633.6940741734584</v>
      </c>
    </row>
    <row r="397" spans="1:5">
      <c r="A397" s="5">
        <f t="shared" si="30"/>
        <v>39600000</v>
      </c>
      <c r="B397" s="5">
        <f t="shared" si="31"/>
        <v>9.6962088406754698E-3</v>
      </c>
      <c r="C397" s="5">
        <f t="shared" si="32"/>
        <v>1.2178438303888392E-2</v>
      </c>
      <c r="D397">
        <f t="shared" si="33"/>
        <v>5131.6702565264186</v>
      </c>
      <c r="E397" s="5">
        <f t="shared" si="34"/>
        <v>2627.048574758182</v>
      </c>
    </row>
    <row r="398" spans="1:5">
      <c r="A398" s="5">
        <f t="shared" si="30"/>
        <v>39700000</v>
      </c>
      <c r="B398" s="5">
        <f t="shared" si="31"/>
        <v>9.7206942165357618E-3</v>
      </c>
      <c r="C398" s="5">
        <f t="shared" si="32"/>
        <v>1.2209191935968916E-2</v>
      </c>
      <c r="D398">
        <f t="shared" si="33"/>
        <v>5118.7441349734563</v>
      </c>
      <c r="E398" s="5">
        <f t="shared" si="34"/>
        <v>2620.4365539345981</v>
      </c>
    </row>
    <row r="399" spans="1:5">
      <c r="A399" s="5">
        <f t="shared" si="30"/>
        <v>39800000</v>
      </c>
      <c r="B399" s="5">
        <f t="shared" si="31"/>
        <v>9.7451795923960537E-3</v>
      </c>
      <c r="C399" s="5">
        <f t="shared" si="32"/>
        <v>1.2239945568049443E-2</v>
      </c>
      <c r="D399">
        <f t="shared" si="33"/>
        <v>5105.882968805181</v>
      </c>
      <c r="E399" s="5">
        <f t="shared" si="34"/>
        <v>2613.8577593515156</v>
      </c>
    </row>
    <row r="400" spans="1:5">
      <c r="A400" s="5">
        <f t="shared" si="30"/>
        <v>39900000</v>
      </c>
      <c r="B400" s="5">
        <f t="shared" si="31"/>
        <v>9.7696649682563457E-3</v>
      </c>
      <c r="C400" s="5">
        <f t="shared" si="32"/>
        <v>1.2270699200129969E-2</v>
      </c>
      <c r="D400">
        <f t="shared" si="33"/>
        <v>5093.0862696352442</v>
      </c>
      <c r="E400" s="5">
        <f t="shared" si="34"/>
        <v>2607.3119411875759</v>
      </c>
    </row>
    <row r="401" spans="1:5">
      <c r="A401" s="5">
        <f>A400+100000</f>
        <v>40000000</v>
      </c>
      <c r="B401" s="5">
        <f t="shared" si="31"/>
        <v>9.7941503441166377E-3</v>
      </c>
      <c r="C401" s="5">
        <f t="shared" si="32"/>
        <v>1.2301452832210496E-2</v>
      </c>
      <c r="D401">
        <f t="shared" si="33"/>
        <v>5080.3535539611557</v>
      </c>
      <c r="E401" s="5">
        <f t="shared" si="34"/>
        <v>2600.7988521196362</v>
      </c>
    </row>
    <row r="402" spans="1:5">
      <c r="A402" s="5">
        <f t="shared" ref="A402:A465" si="35">A401+100000</f>
        <v>40100000</v>
      </c>
      <c r="B402" s="5">
        <f t="shared" si="31"/>
        <v>9.8186357199769279E-3</v>
      </c>
      <c r="C402" s="5">
        <f t="shared" si="32"/>
        <v>1.2332206464291022E-2</v>
      </c>
      <c r="D402">
        <f t="shared" si="33"/>
        <v>5067.6843431033967</v>
      </c>
      <c r="E402" s="5">
        <f t="shared" si="34"/>
        <v>2594.318247291616</v>
      </c>
    </row>
    <row r="403" spans="1:5">
      <c r="A403" s="5">
        <f t="shared" si="35"/>
        <v>40200000</v>
      </c>
      <c r="B403" s="5">
        <f t="shared" si="31"/>
        <v>9.8431210958372199E-3</v>
      </c>
      <c r="C403" s="5">
        <f t="shared" si="32"/>
        <v>1.2362960096371549E-2</v>
      </c>
      <c r="D403">
        <f t="shared" si="33"/>
        <v>5055.0781631454283</v>
      </c>
      <c r="E403" s="5">
        <f t="shared" si="34"/>
        <v>2587.8698842838157</v>
      </c>
    </row>
    <row r="404" spans="1:5">
      <c r="A404" s="5">
        <f t="shared" si="35"/>
        <v>40300000</v>
      </c>
      <c r="B404" s="5">
        <f t="shared" si="31"/>
        <v>9.8676064716975119E-3</v>
      </c>
      <c r="C404" s="5">
        <f t="shared" si="32"/>
        <v>1.2393713728452075E-2</v>
      </c>
      <c r="D404">
        <f t="shared" si="33"/>
        <v>5042.5345448745957</v>
      </c>
      <c r="E404" s="5">
        <f t="shared" si="34"/>
        <v>2581.4535230826832</v>
      </c>
    </row>
    <row r="405" spans="1:5">
      <c r="A405" s="5">
        <f t="shared" si="35"/>
        <v>40400000</v>
      </c>
      <c r="B405" s="5">
        <f t="shared" si="31"/>
        <v>9.8920918475578039E-3</v>
      </c>
      <c r="C405" s="5">
        <f t="shared" si="32"/>
        <v>1.24244673605326E-2</v>
      </c>
      <c r="D405">
        <f t="shared" si="33"/>
        <v>5030.0530237239172</v>
      </c>
      <c r="E405" s="5">
        <f t="shared" si="34"/>
        <v>2575.0689260510421</v>
      </c>
    </row>
    <row r="406" spans="1:5">
      <c r="A406" s="5">
        <f t="shared" si="35"/>
        <v>40500000</v>
      </c>
      <c r="B406" s="5">
        <f t="shared" si="31"/>
        <v>9.9165772234180941E-3</v>
      </c>
      <c r="C406" s="5">
        <f t="shared" si="32"/>
        <v>1.2455220992613127E-2</v>
      </c>
      <c r="D406">
        <f t="shared" si="33"/>
        <v>5017.6331397147214</v>
      </c>
      <c r="E406" s="5">
        <f t="shared" si="34"/>
        <v>2568.7158578987483</v>
      </c>
    </row>
    <row r="407" spans="1:5">
      <c r="A407" s="5">
        <f t="shared" si="35"/>
        <v>40600000</v>
      </c>
      <c r="B407" s="5">
        <f t="shared" si="31"/>
        <v>9.9410625992783861E-3</v>
      </c>
      <c r="C407" s="5">
        <f t="shared" si="32"/>
        <v>1.2485974624693653E-2</v>
      </c>
      <c r="D407">
        <f t="shared" si="33"/>
        <v>5005.2744374001531</v>
      </c>
      <c r="E407" s="5">
        <f t="shared" si="34"/>
        <v>2562.3940856537852</v>
      </c>
    </row>
    <row r="408" spans="1:5">
      <c r="A408" s="5">
        <f t="shared" si="35"/>
        <v>40700000</v>
      </c>
      <c r="B408" s="5">
        <f t="shared" si="31"/>
        <v>9.9655479751386781E-3</v>
      </c>
      <c r="C408" s="5">
        <f t="shared" si="32"/>
        <v>1.251672825677418E-2</v>
      </c>
      <c r="D408">
        <f t="shared" si="33"/>
        <v>4992.97646580949</v>
      </c>
      <c r="E408" s="5">
        <f t="shared" si="34"/>
        <v>2556.1033786337898</v>
      </c>
    </row>
    <row r="409" spans="1:5">
      <c r="A409" s="5">
        <f t="shared" si="35"/>
        <v>40800000</v>
      </c>
      <c r="B409" s="5">
        <f t="shared" si="31"/>
        <v>9.9900333509989701E-3</v>
      </c>
      <c r="C409" s="5">
        <f t="shared" si="32"/>
        <v>1.2547481888854706E-2</v>
      </c>
      <c r="D409">
        <f t="shared" si="33"/>
        <v>4980.73877839329</v>
      </c>
      <c r="E409" s="5">
        <f t="shared" si="34"/>
        <v>2549.8435084179905</v>
      </c>
    </row>
    <row r="410" spans="1:5">
      <c r="A410" s="5">
        <f t="shared" si="35"/>
        <v>40900000</v>
      </c>
      <c r="B410" s="5">
        <f t="shared" si="31"/>
        <v>1.001451872685926E-2</v>
      </c>
      <c r="C410" s="5">
        <f t="shared" si="32"/>
        <v>1.2578235520935233E-2</v>
      </c>
      <c r="D410">
        <f t="shared" si="33"/>
        <v>4968.5609329693443</v>
      </c>
      <c r="E410" s="5">
        <f t="shared" si="34"/>
        <v>2543.6142488195596</v>
      </c>
    </row>
    <row r="411" spans="1:5">
      <c r="A411" s="5">
        <f t="shared" si="35"/>
        <v>41000000</v>
      </c>
      <c r="B411" s="5">
        <f t="shared" si="31"/>
        <v>1.0039004102719552E-2</v>
      </c>
      <c r="C411" s="5">
        <f t="shared" si="32"/>
        <v>1.2608989153015759E-2</v>
      </c>
      <c r="D411">
        <f t="shared" si="33"/>
        <v>4956.4424916694197</v>
      </c>
      <c r="E411" s="5">
        <f t="shared" si="34"/>
        <v>2537.4153758583689</v>
      </c>
    </row>
    <row r="412" spans="1:5">
      <c r="A412" s="5">
        <f t="shared" si="35"/>
        <v>41100000</v>
      </c>
      <c r="B412" s="5">
        <f t="shared" si="31"/>
        <v>1.0063489478579844E-2</v>
      </c>
      <c r="C412" s="5">
        <f t="shared" si="32"/>
        <v>1.2639742785096284E-2</v>
      </c>
      <c r="D412">
        <f t="shared" si="33"/>
        <v>4944.3830208867694</v>
      </c>
      <c r="E412" s="5">
        <f t="shared" si="34"/>
        <v>2531.246667734149</v>
      </c>
    </row>
    <row r="413" spans="1:5">
      <c r="A413" s="5">
        <f t="shared" si="35"/>
        <v>41200000</v>
      </c>
      <c r="B413" s="5">
        <f t="shared" si="31"/>
        <v>1.0087974854440136E-2</v>
      </c>
      <c r="C413" s="5">
        <f t="shared" si="32"/>
        <v>1.267049641717681E-2</v>
      </c>
      <c r="D413">
        <f t="shared" si="33"/>
        <v>4932.3820912244228</v>
      </c>
      <c r="E413" s="5">
        <f t="shared" si="34"/>
        <v>2525.1079048000261</v>
      </c>
    </row>
    <row r="414" spans="1:5">
      <c r="A414" s="5">
        <f t="shared" si="35"/>
        <v>41300000</v>
      </c>
      <c r="B414" s="5">
        <f t="shared" si="31"/>
        <v>1.0112460230300428E-2</v>
      </c>
      <c r="C414" s="5">
        <f t="shared" si="32"/>
        <v>1.2701250049257337E-2</v>
      </c>
      <c r="D414">
        <f t="shared" si="33"/>
        <v>4920.4392774442185</v>
      </c>
      <c r="E414" s="5">
        <f t="shared" si="34"/>
        <v>2518.9988695364609</v>
      </c>
    </row>
    <row r="415" spans="1:5">
      <c r="A415" s="5">
        <f t="shared" si="35"/>
        <v>41400000</v>
      </c>
      <c r="B415" s="5">
        <f t="shared" si="31"/>
        <v>1.0136945606160718E-2</v>
      </c>
      <c r="C415" s="5">
        <f t="shared" si="32"/>
        <v>1.2732003681337863E-2</v>
      </c>
      <c r="D415">
        <f t="shared" si="33"/>
        <v>4908.5541584165758</v>
      </c>
      <c r="E415" s="5">
        <f t="shared" si="34"/>
        <v>2512.9193465255521</v>
      </c>
    </row>
    <row r="416" spans="1:5">
      <c r="A416" s="5">
        <f t="shared" si="35"/>
        <v>41500000</v>
      </c>
      <c r="B416" s="5">
        <f t="shared" si="31"/>
        <v>1.016143098202101E-2</v>
      </c>
      <c r="C416" s="5">
        <f t="shared" si="32"/>
        <v>1.276275731341839E-2</v>
      </c>
      <c r="D416">
        <f t="shared" si="33"/>
        <v>4896.726317070993</v>
      </c>
      <c r="E416" s="5">
        <f t="shared" si="34"/>
        <v>2506.8691224257109</v>
      </c>
    </row>
    <row r="417" spans="1:5">
      <c r="A417" s="5">
        <f t="shared" si="35"/>
        <v>41600000</v>
      </c>
      <c r="B417" s="5">
        <f t="shared" si="31"/>
        <v>1.0185916357881302E-2</v>
      </c>
      <c r="C417" s="5">
        <f t="shared" si="32"/>
        <v>1.2793510945498916E-2</v>
      </c>
      <c r="D417">
        <f t="shared" si="33"/>
        <v>4884.9553403472646</v>
      </c>
      <c r="E417" s="5">
        <f t="shared" si="34"/>
        <v>2500.8479859467157</v>
      </c>
    </row>
    <row r="418" spans="1:5">
      <c r="A418" s="5">
        <f t="shared" si="35"/>
        <v>41700000</v>
      </c>
      <c r="B418" s="5">
        <f t="shared" si="31"/>
        <v>1.0210401733741594E-2</v>
      </c>
      <c r="C418" s="5">
        <f t="shared" si="32"/>
        <v>1.2824264577579443E-2</v>
      </c>
      <c r="D418">
        <f t="shared" si="33"/>
        <v>4873.2408191473914</v>
      </c>
      <c r="E418" s="5">
        <f t="shared" si="34"/>
        <v>2494.8557278251064</v>
      </c>
    </row>
    <row r="419" spans="1:5">
      <c r="A419" s="5">
        <f t="shared" si="35"/>
        <v>41800000</v>
      </c>
      <c r="B419" s="5">
        <f t="shared" si="31"/>
        <v>1.0234887109601885E-2</v>
      </c>
      <c r="C419" s="5">
        <f t="shared" si="32"/>
        <v>1.2855018209659968E-2</v>
      </c>
      <c r="D419">
        <f t="shared" si="33"/>
        <v>4861.5823482881869</v>
      </c>
      <c r="E419" s="5">
        <f t="shared" si="34"/>
        <v>2488.8921407999451</v>
      </c>
    </row>
    <row r="420" spans="1:5">
      <c r="A420" s="5">
        <f t="shared" si="35"/>
        <v>41900000</v>
      </c>
      <c r="B420" s="5">
        <f t="shared" si="31"/>
        <v>1.0259372485462177E-2</v>
      </c>
      <c r="C420" s="5">
        <f t="shared" si="32"/>
        <v>1.2885771841740494E-2</v>
      </c>
      <c r="D420">
        <f t="shared" si="33"/>
        <v>4849.9795264545646</v>
      </c>
      <c r="E420" s="5">
        <f t="shared" si="34"/>
        <v>2482.9570195889178</v>
      </c>
    </row>
    <row r="421" spans="1:5">
      <c r="A421" s="5">
        <f t="shared" si="35"/>
        <v>42000000</v>
      </c>
      <c r="B421" s="5">
        <f t="shared" si="31"/>
        <v>1.0283857861322469E-2</v>
      </c>
      <c r="C421" s="5">
        <f t="shared" si="32"/>
        <v>1.291652547382102E-2</v>
      </c>
      <c r="D421">
        <f t="shared" si="33"/>
        <v>4838.4319561534812</v>
      </c>
      <c r="E421" s="5">
        <f t="shared" si="34"/>
        <v>2477.0501608647814</v>
      </c>
    </row>
    <row r="422" spans="1:5">
      <c r="A422" s="5">
        <f t="shared" si="35"/>
        <v>42100000</v>
      </c>
      <c r="B422" s="5">
        <f t="shared" si="31"/>
        <v>1.0308343237182761E-2</v>
      </c>
      <c r="C422" s="5">
        <f t="shared" si="32"/>
        <v>1.2947279105901547E-2</v>
      </c>
      <c r="D422">
        <f t="shared" si="33"/>
        <v>4826.9392436685557</v>
      </c>
      <c r="E422" s="5">
        <f t="shared" si="34"/>
        <v>2471.1713632321421</v>
      </c>
    </row>
    <row r="423" spans="1:5">
      <c r="A423" s="5">
        <f t="shared" si="35"/>
        <v>42200000</v>
      </c>
      <c r="B423" s="5">
        <f t="shared" si="31"/>
        <v>1.0332828613043053E-2</v>
      </c>
      <c r="C423" s="5">
        <f t="shared" si="32"/>
        <v>1.2978032737982073E-2</v>
      </c>
      <c r="D423">
        <f t="shared" si="33"/>
        <v>4815.5009990153139</v>
      </c>
      <c r="E423" s="5">
        <f t="shared" si="34"/>
        <v>2465.3204272045677</v>
      </c>
    </row>
    <row r="424" spans="1:5">
      <c r="A424" s="5">
        <f t="shared" si="35"/>
        <v>42300000</v>
      </c>
      <c r="B424" s="5">
        <f t="shared" si="31"/>
        <v>1.0357313988903343E-2</v>
      </c>
      <c r="C424" s="5">
        <f t="shared" si="32"/>
        <v>1.30087863700626E-2</v>
      </c>
      <c r="D424">
        <f t="shared" si="33"/>
        <v>4804.1168358970726</v>
      </c>
      <c r="E424" s="5">
        <f t="shared" si="34"/>
        <v>2459.4971551820227</v>
      </c>
    </row>
    <row r="425" spans="1:5">
      <c r="A425" s="5">
        <f t="shared" si="35"/>
        <v>42400000</v>
      </c>
      <c r="B425" s="5">
        <f t="shared" si="31"/>
        <v>1.0381799364763635E-2</v>
      </c>
      <c r="C425" s="5">
        <f t="shared" si="32"/>
        <v>1.3039540002143126E-2</v>
      </c>
      <c r="D425">
        <f t="shared" si="33"/>
        <v>4792.7863716614684</v>
      </c>
      <c r="E425" s="5">
        <f t="shared" si="34"/>
        <v>2453.7013514286209</v>
      </c>
    </row>
    <row r="426" spans="1:5">
      <c r="A426" s="5">
        <f t="shared" si="35"/>
        <v>42500000</v>
      </c>
      <c r="B426" s="5">
        <f t="shared" si="31"/>
        <v>1.0406284740623927E-2</v>
      </c>
      <c r="C426" s="5">
        <f t="shared" si="32"/>
        <v>1.3070293634223651E-2</v>
      </c>
      <c r="D426">
        <f t="shared" si="33"/>
        <v>4781.5092272575585</v>
      </c>
      <c r="E426" s="5">
        <f t="shared" si="34"/>
        <v>2447.9328220506982</v>
      </c>
    </row>
    <row r="427" spans="1:5">
      <c r="A427" s="5">
        <f t="shared" si="35"/>
        <v>42600000</v>
      </c>
      <c r="B427" s="5">
        <f t="shared" si="31"/>
        <v>1.0430770116484219E-2</v>
      </c>
      <c r="C427" s="5">
        <f t="shared" si="32"/>
        <v>1.3101047266304178E-2</v>
      </c>
      <c r="D427">
        <f t="shared" si="33"/>
        <v>4770.2850271935731</v>
      </c>
      <c r="E427" s="5">
        <f t="shared" si="34"/>
        <v>2442.1913749751889</v>
      </c>
    </row>
    <row r="428" spans="1:5">
      <c r="A428" s="5">
        <f t="shared" si="35"/>
        <v>42700000</v>
      </c>
      <c r="B428" s="5">
        <f t="shared" si="31"/>
        <v>1.0455255492344509E-2</v>
      </c>
      <c r="C428" s="5">
        <f t="shared" si="32"/>
        <v>1.3131800898384704E-2</v>
      </c>
      <c r="D428">
        <f t="shared" si="33"/>
        <v>4759.1133994952279</v>
      </c>
      <c r="E428" s="5">
        <f t="shared" si="34"/>
        <v>2436.4768199283048</v>
      </c>
    </row>
    <row r="429" spans="1:5">
      <c r="A429" s="5">
        <f t="shared" si="35"/>
        <v>42800000</v>
      </c>
      <c r="B429" s="5">
        <f t="shared" si="31"/>
        <v>1.0479740868204801E-2</v>
      </c>
      <c r="C429" s="5">
        <f t="shared" si="32"/>
        <v>1.3162554530465231E-2</v>
      </c>
      <c r="D429">
        <f t="shared" si="33"/>
        <v>4747.9939756646318</v>
      </c>
      <c r="E429" s="5">
        <f t="shared" si="34"/>
        <v>2430.7889684145189</v>
      </c>
    </row>
    <row r="430" spans="1:5">
      <c r="A430" s="5">
        <f t="shared" si="35"/>
        <v>42900000</v>
      </c>
      <c r="B430" s="5">
        <f t="shared" si="31"/>
        <v>1.0504226244065093E-2</v>
      </c>
      <c r="C430" s="5">
        <f t="shared" si="32"/>
        <v>1.3193308162545757E-2</v>
      </c>
      <c r="D430">
        <f t="shared" si="33"/>
        <v>4736.9263906397728</v>
      </c>
      <c r="E430" s="5">
        <f t="shared" si="34"/>
        <v>2425.1276336958358</v>
      </c>
    </row>
    <row r="431" spans="1:5">
      <c r="A431" s="5">
        <f t="shared" si="35"/>
        <v>43000000</v>
      </c>
      <c r="B431" s="5">
        <f t="shared" si="31"/>
        <v>1.0528711619925385E-2</v>
      </c>
      <c r="C431" s="5">
        <f t="shared" si="32"/>
        <v>1.3224061794626284E-2</v>
      </c>
      <c r="D431">
        <f t="shared" si="33"/>
        <v>4725.9102827545639</v>
      </c>
      <c r="E431" s="5">
        <f t="shared" si="34"/>
        <v>2419.4926307713608</v>
      </c>
    </row>
    <row r="432" spans="1:5">
      <c r="A432" s="5">
        <f t="shared" si="35"/>
        <v>43100000</v>
      </c>
      <c r="B432" s="5">
        <f t="shared" si="31"/>
        <v>1.0553196995785677E-2</v>
      </c>
      <c r="C432" s="5">
        <f t="shared" si="32"/>
        <v>1.325481542670681E-2</v>
      </c>
      <c r="D432">
        <f t="shared" si="33"/>
        <v>4714.9452936994485</v>
      </c>
      <c r="E432" s="5">
        <f t="shared" si="34"/>
        <v>2413.8837763571437</v>
      </c>
    </row>
    <row r="433" spans="1:5">
      <c r="A433" s="5">
        <f t="shared" si="35"/>
        <v>43200000</v>
      </c>
      <c r="B433" s="5">
        <f t="shared" si="31"/>
        <v>1.0577682371645967E-2</v>
      </c>
      <c r="C433" s="5">
        <f t="shared" si="32"/>
        <v>1.3285569058787335E-2</v>
      </c>
      <c r="D433">
        <f t="shared" si="33"/>
        <v>4704.0310684825517</v>
      </c>
      <c r="E433" s="5">
        <f t="shared" si="34"/>
        <v>2408.3008888663076</v>
      </c>
    </row>
    <row r="434" spans="1:5">
      <c r="A434" s="5">
        <f t="shared" si="35"/>
        <v>43300000</v>
      </c>
      <c r="B434" s="5">
        <f t="shared" si="31"/>
        <v>1.0602167747506259E-2</v>
      </c>
      <c r="C434" s="5">
        <f t="shared" si="32"/>
        <v>1.3316322690867861E-2</v>
      </c>
      <c r="D434">
        <f t="shared" si="33"/>
        <v>4693.1672553913677</v>
      </c>
      <c r="E434" s="5">
        <f t="shared" si="34"/>
        <v>2402.7437883894518</v>
      </c>
    </row>
    <row r="435" spans="1:5">
      <c r="A435" s="5">
        <f t="shared" si="35"/>
        <v>43400000</v>
      </c>
      <c r="B435" s="5">
        <f t="shared" si="31"/>
        <v>1.0626653123366551E-2</v>
      </c>
      <c r="C435" s="5">
        <f t="shared" si="32"/>
        <v>1.3347076322948388E-2</v>
      </c>
      <c r="D435">
        <f t="shared" si="33"/>
        <v>4682.3535059549822</v>
      </c>
      <c r="E435" s="5">
        <f t="shared" si="34"/>
        <v>2397.2122966753273</v>
      </c>
    </row>
    <row r="436" spans="1:5">
      <c r="A436" s="5">
        <f t="shared" si="35"/>
        <v>43500000</v>
      </c>
      <c r="B436" s="5">
        <f t="shared" si="31"/>
        <v>1.0651138499226843E-2</v>
      </c>
      <c r="C436" s="5">
        <f t="shared" si="32"/>
        <v>1.3377829955028914E-2</v>
      </c>
      <c r="D436">
        <f t="shared" si="33"/>
        <v>4671.5894749068102</v>
      </c>
      <c r="E436" s="5">
        <f t="shared" si="34"/>
        <v>2391.706237111779</v>
      </c>
    </row>
    <row r="437" spans="1:5">
      <c r="A437" s="5">
        <f t="shared" si="35"/>
        <v>43600000</v>
      </c>
      <c r="B437" s="5">
        <f t="shared" si="31"/>
        <v>1.0675623875087133E-2</v>
      </c>
      <c r="C437" s="5">
        <f t="shared" si="32"/>
        <v>1.3408583587109441E-2</v>
      </c>
      <c r="D437">
        <f t="shared" si="33"/>
        <v>4660.8748201478484</v>
      </c>
      <c r="E437" s="5">
        <f t="shared" si="34"/>
        <v>2386.2254347069438</v>
      </c>
    </row>
    <row r="438" spans="1:5">
      <c r="A438" s="5">
        <f t="shared" si="35"/>
        <v>43700000</v>
      </c>
      <c r="B438" s="5">
        <f t="shared" si="31"/>
        <v>1.0700109250947425E-2</v>
      </c>
      <c r="C438" s="5">
        <f t="shared" si="32"/>
        <v>1.3439337219189967E-2</v>
      </c>
      <c r="D438">
        <f t="shared" si="33"/>
        <v>4650.20920271044</v>
      </c>
      <c r="E438" s="5">
        <f t="shared" si="34"/>
        <v>2380.7697160707166</v>
      </c>
    </row>
    <row r="439" spans="1:5">
      <c r="A439" s="5">
        <f t="shared" si="35"/>
        <v>43800000</v>
      </c>
      <c r="B439" s="5">
        <f t="shared" si="31"/>
        <v>1.0724594626807717E-2</v>
      </c>
      <c r="C439" s="5">
        <f t="shared" si="32"/>
        <v>1.3470090851270492E-2</v>
      </c>
      <c r="D439">
        <f t="shared" si="33"/>
        <v>4639.5922867225163</v>
      </c>
      <c r="E439" s="5">
        <f t="shared" si="34"/>
        <v>2375.3389093964629</v>
      </c>
    </row>
    <row r="440" spans="1:5">
      <c r="A440" s="5">
        <f t="shared" si="35"/>
        <v>43900000</v>
      </c>
      <c r="B440" s="5">
        <f t="shared" si="31"/>
        <v>1.0749080002668009E-2</v>
      </c>
      <c r="C440" s="5">
        <f t="shared" si="32"/>
        <v>1.3500844483351019E-2</v>
      </c>
      <c r="D440">
        <f t="shared" si="33"/>
        <v>4629.023739372351</v>
      </c>
      <c r="E440" s="5">
        <f t="shared" si="34"/>
        <v>2369.9328444429848</v>
      </c>
    </row>
    <row r="441" spans="1:5">
      <c r="A441" s="5">
        <f t="shared" si="35"/>
        <v>44000000</v>
      </c>
      <c r="B441" s="5">
        <f t="shared" si="31"/>
        <v>1.0773565378528301E-2</v>
      </c>
      <c r="C441" s="5">
        <f t="shared" si="32"/>
        <v>1.3531598115431545E-2</v>
      </c>
      <c r="D441">
        <f t="shared" si="33"/>
        <v>4618.5032308737782</v>
      </c>
      <c r="E441" s="5">
        <f t="shared" si="34"/>
        <v>2364.5513525167321</v>
      </c>
    </row>
    <row r="442" spans="1:5">
      <c r="A442" s="5">
        <f t="shared" si="35"/>
        <v>44100000</v>
      </c>
      <c r="B442" s="5">
        <f t="shared" si="31"/>
        <v>1.0798050754388592E-2</v>
      </c>
      <c r="C442" s="5">
        <f t="shared" si="32"/>
        <v>1.3562351747512072E-2</v>
      </c>
      <c r="D442">
        <f t="shared" si="33"/>
        <v>4608.0304344318874</v>
      </c>
      <c r="E442" s="5">
        <f t="shared" si="34"/>
        <v>2359.1942664542544</v>
      </c>
    </row>
    <row r="443" spans="1:5">
      <c r="A443" s="5">
        <f t="shared" si="35"/>
        <v>44200000</v>
      </c>
      <c r="B443" s="5">
        <f t="shared" si="31"/>
        <v>1.0822536130248884E-2</v>
      </c>
      <c r="C443" s="5">
        <f t="shared" si="32"/>
        <v>1.3593105379592598E-2</v>
      </c>
      <c r="D443">
        <f t="shared" si="33"/>
        <v>4597.6050262091912</v>
      </c>
      <c r="E443" s="5">
        <f t="shared" si="34"/>
        <v>2353.8614206048906</v>
      </c>
    </row>
    <row r="444" spans="1:5">
      <c r="A444" s="5">
        <f>A443+100000</f>
        <v>44300000</v>
      </c>
      <c r="B444" s="5">
        <f t="shared" si="31"/>
        <v>1.0847021506109175E-2</v>
      </c>
      <c r="C444" s="5">
        <f t="shared" si="32"/>
        <v>1.3623859011673125E-2</v>
      </c>
      <c r="D444">
        <f t="shared" si="33"/>
        <v>4587.2266852922403</v>
      </c>
      <c r="E444" s="5">
        <f t="shared" si="34"/>
        <v>2348.5526508137004</v>
      </c>
    </row>
    <row r="445" spans="1:5">
      <c r="A445" s="5">
        <f t="shared" si="35"/>
        <v>44400000</v>
      </c>
      <c r="B445" s="5">
        <f t="shared" si="31"/>
        <v>1.0871506881969467E-2</v>
      </c>
      <c r="C445" s="5">
        <f t="shared" si="32"/>
        <v>1.3654612643753651E-2</v>
      </c>
      <c r="D445">
        <f t="shared" si="33"/>
        <v>4576.8950936586989</v>
      </c>
      <c r="E445" s="5">
        <f t="shared" si="34"/>
        <v>2343.267794404615</v>
      </c>
    </row>
    <row r="446" spans="1:5">
      <c r="A446" s="5">
        <f t="shared" si="35"/>
        <v>44500000</v>
      </c>
      <c r="B446" s="5">
        <f t="shared" si="31"/>
        <v>1.0895992257829758E-2</v>
      </c>
      <c r="C446" s="5">
        <f t="shared" si="32"/>
        <v>1.3685366275834176E-2</v>
      </c>
      <c r="D446">
        <f t="shared" si="33"/>
        <v>4566.6099361448596</v>
      </c>
      <c r="E446" s="5">
        <f t="shared" si="34"/>
        <v>2338.0066901638215</v>
      </c>
    </row>
    <row r="447" spans="1:5">
      <c r="A447" s="5">
        <f t="shared" si="35"/>
        <v>44600000</v>
      </c>
      <c r="B447" s="5">
        <f t="shared" si="31"/>
        <v>1.092047763369005E-2</v>
      </c>
      <c r="C447" s="5">
        <f t="shared" si="32"/>
        <v>1.3716119907914702E-2</v>
      </c>
      <c r="D447">
        <f t="shared" si="33"/>
        <v>4556.3709004135926</v>
      </c>
      <c r="E447" s="5">
        <f t="shared" si="34"/>
        <v>2332.7691783233731</v>
      </c>
    </row>
    <row r="448" spans="1:5">
      <c r="A448" s="5">
        <f t="shared" si="35"/>
        <v>44700000</v>
      </c>
      <c r="B448" s="5">
        <f t="shared" si="31"/>
        <v>1.0944963009550342E-2</v>
      </c>
      <c r="C448" s="5">
        <f t="shared" si="32"/>
        <v>1.3746873539995229E-2</v>
      </c>
      <c r="D448">
        <f t="shared" si="33"/>
        <v>4546.1776769227345</v>
      </c>
      <c r="E448" s="5">
        <f t="shared" si="34"/>
        <v>2327.5551005450111</v>
      </c>
    </row>
    <row r="449" spans="1:5">
      <c r="A449" s="5">
        <f t="shared" si="35"/>
        <v>44800000</v>
      </c>
      <c r="B449" s="5">
        <f t="shared" si="31"/>
        <v>1.0969448385410634E-2</v>
      </c>
      <c r="C449" s="5">
        <f t="shared" si="32"/>
        <v>1.3777627172075755E-2</v>
      </c>
      <c r="D449">
        <f t="shared" si="33"/>
        <v>4536.0299588938888</v>
      </c>
      <c r="E449" s="5">
        <f t="shared" si="34"/>
        <v>2322.3642999042136</v>
      </c>
    </row>
    <row r="450" spans="1:5">
      <c r="A450" s="5">
        <f t="shared" si="35"/>
        <v>44900000</v>
      </c>
      <c r="B450" s="5">
        <f t="shared" si="31"/>
        <v>1.0993933761270926E-2</v>
      </c>
      <c r="C450" s="5">
        <f t="shared" si="32"/>
        <v>1.3808380804156282E-2</v>
      </c>
      <c r="D450">
        <f t="shared" si="33"/>
        <v>4525.9274422816525</v>
      </c>
      <c r="E450" s="5">
        <f t="shared" si="34"/>
        <v>2317.1966208744484</v>
      </c>
    </row>
    <row r="451" spans="1:5">
      <c r="A451" s="5">
        <f t="shared" si="35"/>
        <v>45000000</v>
      </c>
      <c r="B451" s="5">
        <f t="shared" ref="B451:B514" si="36">A451/(PI()*1300000000)</f>
        <v>1.1018419137131216E-2</v>
      </c>
      <c r="C451" s="5">
        <f t="shared" ref="C451:C514" si="37">1.256*A451/(PI()*$G$6)</f>
        <v>1.3839134436236808E-2</v>
      </c>
      <c r="D451">
        <f t="shared" ref="D451:D514" si="38">($G$2*299792458/$G$6/2*9)^2/(4*$G$3*A451*(1-EXP(-(C451/B451)))^2)</f>
        <v>4515.8698257432497</v>
      </c>
      <c r="E451" s="5">
        <f t="shared" ref="E451:E514" si="39">($G$2*299792458/$G$6/2*9)^2/(4*$G$3*A451)*(1+($G$7*$G$3*A451)/($G$2*299792458/$G$6/2*9))^2</f>
        <v>2312.0519093116432</v>
      </c>
    </row>
    <row r="452" spans="1:5">
      <c r="A452" s="5">
        <f t="shared" si="35"/>
        <v>45100000</v>
      </c>
      <c r="B452" s="5">
        <f t="shared" si="36"/>
        <v>1.1042904512991508E-2</v>
      </c>
      <c r="C452" s="5">
        <f t="shared" si="37"/>
        <v>1.3869888068317335E-2</v>
      </c>
      <c r="D452">
        <f t="shared" si="38"/>
        <v>4505.856810608564</v>
      </c>
      <c r="E452" s="5">
        <f t="shared" si="39"/>
        <v>2306.9300124388537</v>
      </c>
    </row>
    <row r="453" spans="1:5">
      <c r="A453" s="5">
        <f t="shared" si="35"/>
        <v>45200000</v>
      </c>
      <c r="B453" s="5">
        <f t="shared" si="36"/>
        <v>1.10673898888518E-2</v>
      </c>
      <c r="C453" s="5">
        <f t="shared" si="37"/>
        <v>1.390064170039786E-2</v>
      </c>
      <c r="D453">
        <f t="shared" si="38"/>
        <v>4495.8881008505805</v>
      </c>
      <c r="E453" s="5">
        <f t="shared" si="39"/>
        <v>2301.8307788311477</v>
      </c>
    </row>
    <row r="454" spans="1:5">
      <c r="A454" s="5">
        <f t="shared" si="35"/>
        <v>45300000</v>
      </c>
      <c r="B454" s="5">
        <f t="shared" si="36"/>
        <v>1.1091875264712092E-2</v>
      </c>
      <c r="C454" s="5">
        <f t="shared" si="37"/>
        <v>1.3931395332478386E-2</v>
      </c>
      <c r="D454">
        <f t="shared" si="38"/>
        <v>4485.9634030562083</v>
      </c>
      <c r="E454" s="5">
        <f t="shared" si="39"/>
        <v>2296.7540584006761</v>
      </c>
    </row>
    <row r="455" spans="1:5">
      <c r="A455" s="5">
        <f t="shared" si="35"/>
        <v>45400000</v>
      </c>
      <c r="B455" s="5">
        <f t="shared" si="36"/>
        <v>1.1116360640572382E-2</v>
      </c>
      <c r="C455" s="5">
        <f t="shared" si="37"/>
        <v>1.3962148964558913E-2</v>
      </c>
      <c r="D455">
        <f t="shared" si="38"/>
        <v>4476.0824263974937</v>
      </c>
      <c r="E455" s="5">
        <f t="shared" si="39"/>
        <v>2291.6997023819513</v>
      </c>
    </row>
    <row r="456" spans="1:5">
      <c r="A456" s="5">
        <f t="shared" si="35"/>
        <v>45500000</v>
      </c>
      <c r="B456" s="5">
        <f t="shared" si="36"/>
        <v>1.1140846016432674E-2</v>
      </c>
      <c r="C456" s="5">
        <f t="shared" si="37"/>
        <v>1.3992902596639439E-2</v>
      </c>
      <c r="D456">
        <f t="shared" si="38"/>
        <v>4466.2448826032141</v>
      </c>
      <c r="E456" s="5">
        <f t="shared" si="39"/>
        <v>2286.6675633173136</v>
      </c>
    </row>
    <row r="457" spans="1:5">
      <c r="A457" s="5">
        <f t="shared" si="35"/>
        <v>45600000</v>
      </c>
      <c r="B457" s="5">
        <f t="shared" si="36"/>
        <v>1.1165331392292966E-2</v>
      </c>
      <c r="C457" s="5">
        <f t="shared" si="37"/>
        <v>1.4023656228719966E-2</v>
      </c>
      <c r="D457">
        <f t="shared" si="38"/>
        <v>4456.4504859308381</v>
      </c>
      <c r="E457" s="5">
        <f t="shared" si="39"/>
        <v>2281.6574950425907</v>
      </c>
    </row>
    <row r="458" spans="1:5">
      <c r="A458" s="5">
        <f t="shared" si="35"/>
        <v>45700000</v>
      </c>
      <c r="B458" s="5">
        <f t="shared" si="36"/>
        <v>1.1189816768153258E-2</v>
      </c>
      <c r="C458" s="5">
        <f t="shared" si="37"/>
        <v>1.4054409860800492E-2</v>
      </c>
      <c r="D458">
        <f t="shared" si="38"/>
        <v>4446.6989531388672</v>
      </c>
      <c r="E458" s="5">
        <f t="shared" si="39"/>
        <v>2276.6693526729468</v>
      </c>
    </row>
    <row r="459" spans="1:5">
      <c r="A459" s="5">
        <f t="shared" si="35"/>
        <v>45800000</v>
      </c>
      <c r="B459" s="5">
        <f t="shared" si="36"/>
        <v>1.121430214401355E-2</v>
      </c>
      <c r="C459" s="5">
        <f t="shared" si="37"/>
        <v>1.4085163492881018E-2</v>
      </c>
      <c r="D459">
        <f t="shared" si="38"/>
        <v>4436.9900034595248</v>
      </c>
      <c r="E459" s="5">
        <f t="shared" si="39"/>
        <v>2271.7029925889178</v>
      </c>
    </row>
    <row r="460" spans="1:5">
      <c r="A460" s="5">
        <f t="shared" si="35"/>
        <v>45900000</v>
      </c>
      <c r="B460" s="5">
        <f t="shared" si="36"/>
        <v>1.123878751987384E-2</v>
      </c>
      <c r="C460" s="5">
        <f t="shared" si="37"/>
        <v>1.4115917124961543E-2</v>
      </c>
      <c r="D460">
        <f t="shared" si="38"/>
        <v>4427.3233585718126</v>
      </c>
      <c r="E460" s="5">
        <f t="shared" si="39"/>
        <v>2266.758272422624</v>
      </c>
    </row>
    <row r="461" spans="1:5">
      <c r="A461" s="5">
        <f t="shared" si="35"/>
        <v>46000000</v>
      </c>
      <c r="B461" s="5">
        <f t="shared" si="36"/>
        <v>1.1263272895734132E-2</v>
      </c>
      <c r="C461" s="5">
        <f t="shared" si="37"/>
        <v>1.414667075704207E-2</v>
      </c>
      <c r="D461">
        <f t="shared" si="38"/>
        <v>4417.6987425749185</v>
      </c>
      <c r="E461" s="5">
        <f t="shared" si="39"/>
        <v>2261.8350510441655</v>
      </c>
    </row>
    <row r="462" spans="1:5">
      <c r="A462" s="5">
        <f t="shared" si="35"/>
        <v>46100000</v>
      </c>
      <c r="B462" s="5">
        <f t="shared" si="36"/>
        <v>1.1287758271594424E-2</v>
      </c>
      <c r="C462" s="5">
        <f t="shared" si="37"/>
        <v>1.4177424389122596E-2</v>
      </c>
      <c r="D462">
        <f t="shared" si="38"/>
        <v>4408.1158819619568</v>
      </c>
      <c r="E462" s="5">
        <f t="shared" si="39"/>
        <v>2256.9331885481993</v>
      </c>
    </row>
    <row r="463" spans="1:5">
      <c r="A463" s="5">
        <f t="shared" si="35"/>
        <v>46200000</v>
      </c>
      <c r="B463" s="5">
        <f t="shared" si="36"/>
        <v>1.1312243647454716E-2</v>
      </c>
      <c r="C463" s="5">
        <f t="shared" si="37"/>
        <v>1.4208178021203123E-2</v>
      </c>
      <c r="D463">
        <f t="shared" si="38"/>
        <v>4398.5745055940743</v>
      </c>
      <c r="E463" s="5">
        <f t="shared" si="39"/>
        <v>2252.0525462406827</v>
      </c>
    </row>
    <row r="464" spans="1:5">
      <c r="A464" s="5">
        <f>A463+100000</f>
        <v>46300000</v>
      </c>
      <c r="B464" s="5">
        <f t="shared" si="36"/>
        <v>1.1336729023315006E-2</v>
      </c>
      <c r="C464" s="5">
        <f t="shared" si="37"/>
        <v>1.4238931653283649E-2</v>
      </c>
      <c r="D464">
        <f t="shared" si="38"/>
        <v>4389.0743446748647</v>
      </c>
      <c r="E464" s="5">
        <f t="shared" si="39"/>
        <v>2247.1929866257951</v>
      </c>
    </row>
    <row r="465" spans="1:5">
      <c r="A465" s="5">
        <f t="shared" si="35"/>
        <v>46400000</v>
      </c>
      <c r="B465" s="5">
        <f t="shared" si="36"/>
        <v>1.1361214399175298E-2</v>
      </c>
      <c r="C465" s="5">
        <f t="shared" si="37"/>
        <v>1.4269685285364176E-2</v>
      </c>
      <c r="D465">
        <f t="shared" si="38"/>
        <v>4379.6151327251337</v>
      </c>
      <c r="E465" s="5">
        <f t="shared" si="39"/>
        <v>2242.3543733930228</v>
      </c>
    </row>
    <row r="466" spans="1:5">
      <c r="A466" s="5">
        <f t="shared" ref="A466:A517" si="40">A465+100000</f>
        <v>46500000</v>
      </c>
      <c r="B466" s="5">
        <f t="shared" si="36"/>
        <v>1.138569977503559E-2</v>
      </c>
      <c r="C466" s="5">
        <f t="shared" si="37"/>
        <v>1.4300438917444702E-2</v>
      </c>
      <c r="D466">
        <f t="shared" si="38"/>
        <v>4370.1966055579833</v>
      </c>
      <c r="E466" s="5">
        <f t="shared" si="39"/>
        <v>2237.5365714044178</v>
      </c>
    </row>
    <row r="467" spans="1:5">
      <c r="A467" s="5">
        <f t="shared" si="40"/>
        <v>46600000</v>
      </c>
      <c r="B467" s="5">
        <f t="shared" si="36"/>
        <v>1.1410185150895882E-2</v>
      </c>
      <c r="C467" s="5">
        <f t="shared" si="37"/>
        <v>1.4331192549525227E-2</v>
      </c>
      <c r="D467">
        <f t="shared" si="38"/>
        <v>4360.8185012542108</v>
      </c>
      <c r="E467" s="5">
        <f t="shared" si="39"/>
        <v>2232.7394466820128</v>
      </c>
    </row>
    <row r="468" spans="1:5">
      <c r="A468" s="5">
        <f t="shared" si="40"/>
        <v>46700000</v>
      </c>
      <c r="B468" s="5">
        <f t="shared" si="36"/>
        <v>1.1434670526756174E-2</v>
      </c>
      <c r="C468" s="5">
        <f t="shared" si="37"/>
        <v>1.4361946181605753E-2</v>
      </c>
      <c r="D468">
        <f t="shared" si="38"/>
        <v>4351.4805601380349</v>
      </c>
      <c r="E468" s="5">
        <f t="shared" si="39"/>
        <v>2227.9628663954049</v>
      </c>
    </row>
    <row r="469" spans="1:5">
      <c r="A469" s="5">
        <f t="shared" si="40"/>
        <v>46800000</v>
      </c>
      <c r="B469" s="5">
        <f t="shared" si="36"/>
        <v>1.1459155902616465E-2</v>
      </c>
      <c r="C469" s="5">
        <f t="shared" si="37"/>
        <v>1.439269981368628E-2</v>
      </c>
      <c r="D469">
        <f t="shared" si="38"/>
        <v>4342.1825247531242</v>
      </c>
      <c r="E469" s="5">
        <f t="shared" si="39"/>
        <v>2223.2066988494912</v>
      </c>
    </row>
    <row r="470" spans="1:5">
      <c r="A470" s="5">
        <f t="shared" si="40"/>
        <v>46900000</v>
      </c>
      <c r="B470" s="5">
        <f t="shared" si="36"/>
        <v>1.1483641278476757E-2</v>
      </c>
      <c r="C470" s="5">
        <f t="shared" si="37"/>
        <v>1.4423453445766806E-2</v>
      </c>
      <c r="D470">
        <f t="shared" si="38"/>
        <v>4332.9241398389386</v>
      </c>
      <c r="E470" s="5">
        <f t="shared" si="39"/>
        <v>2218.4708134723696</v>
      </c>
    </row>
    <row r="471" spans="1:5">
      <c r="A471" s="5">
        <f t="shared" si="40"/>
        <v>47000000</v>
      </c>
      <c r="B471" s="5">
        <f t="shared" si="36"/>
        <v>1.1508126654337049E-2</v>
      </c>
      <c r="C471" s="5">
        <f t="shared" si="37"/>
        <v>1.4454207077847333E-2</v>
      </c>
      <c r="D471">
        <f t="shared" si="38"/>
        <v>4323.7051523073669</v>
      </c>
      <c r="E471" s="5">
        <f t="shared" si="39"/>
        <v>2213.7550808033898</v>
      </c>
    </row>
    <row r="472" spans="1:5">
      <c r="A472" s="5">
        <f t="shared" si="40"/>
        <v>47100000</v>
      </c>
      <c r="B472" s="5">
        <f t="shared" si="36"/>
        <v>1.1532612030197341E-2</v>
      </c>
      <c r="C472" s="5">
        <f t="shared" si="37"/>
        <v>1.4484960709927859E-2</v>
      </c>
      <c r="D472">
        <f t="shared" si="38"/>
        <v>4314.5253112196651</v>
      </c>
      <c r="E472" s="5">
        <f t="shared" si="39"/>
        <v>2209.0593724813521</v>
      </c>
    </row>
    <row r="473" spans="1:5">
      <c r="A473" s="5">
        <f t="shared" si="40"/>
        <v>47200000</v>
      </c>
      <c r="B473" s="5">
        <f t="shared" si="36"/>
        <v>1.1557097406057631E-2</v>
      </c>
      <c r="C473" s="5">
        <f t="shared" si="37"/>
        <v>1.4515714342008386E-2</v>
      </c>
      <c r="D473">
        <f t="shared" si="38"/>
        <v>4305.3843677636905</v>
      </c>
      <c r="E473" s="5">
        <f t="shared" si="39"/>
        <v>2204.3835612328648</v>
      </c>
    </row>
    <row r="474" spans="1:5">
      <c r="A474" s="5">
        <f t="shared" si="40"/>
        <v>47300000</v>
      </c>
      <c r="B474" s="5">
        <f t="shared" si="36"/>
        <v>1.1581582781917923E-2</v>
      </c>
      <c r="C474" s="5">
        <f t="shared" si="37"/>
        <v>1.4546467974088911E-2</v>
      </c>
      <c r="D474">
        <f t="shared" si="38"/>
        <v>4296.282075231421</v>
      </c>
      <c r="E474" s="5">
        <f t="shared" si="39"/>
        <v>2199.7275208608457</v>
      </c>
    </row>
    <row r="475" spans="1:5">
      <c r="A475" s="5">
        <f t="shared" si="40"/>
        <v>47400000</v>
      </c>
      <c r="B475" s="5">
        <f t="shared" si="36"/>
        <v>1.1606068157778215E-2</v>
      </c>
      <c r="C475" s="5">
        <f t="shared" si="37"/>
        <v>1.4577221606169437E-2</v>
      </c>
      <c r="D475">
        <f t="shared" si="38"/>
        <v>4287.218188996756</v>
      </c>
      <c r="E475" s="5">
        <f t="shared" si="39"/>
        <v>2195.0911262331638</v>
      </c>
    </row>
    <row r="476" spans="1:5">
      <c r="A476" s="5">
        <f t="shared" si="40"/>
        <v>47500000</v>
      </c>
      <c r="B476" s="5">
        <f t="shared" si="36"/>
        <v>1.1630553533638507E-2</v>
      </c>
      <c r="C476" s="5">
        <f t="shared" si="37"/>
        <v>1.4607975238249964E-2</v>
      </c>
      <c r="D476">
        <f t="shared" si="38"/>
        <v>4278.192466493605</v>
      </c>
      <c r="E476" s="5">
        <f t="shared" si="39"/>
        <v>2190.4742532714345</v>
      </c>
    </row>
    <row r="477" spans="1:5">
      <c r="A477" s="5">
        <f t="shared" si="40"/>
        <v>47600000</v>
      </c>
      <c r="B477" s="5">
        <f t="shared" si="36"/>
        <v>1.1655038909498799E-2</v>
      </c>
      <c r="C477" s="5">
        <f t="shared" si="37"/>
        <v>1.463872887033049E-2</v>
      </c>
      <c r="D477">
        <f t="shared" si="38"/>
        <v>4269.204667194248</v>
      </c>
      <c r="E477" s="5">
        <f t="shared" si="39"/>
        <v>2185.8767789399476</v>
      </c>
    </row>
    <row r="478" spans="1:5">
      <c r="A478" s="5">
        <f t="shared" si="40"/>
        <v>47700000</v>
      </c>
      <c r="B478" s="5">
        <f t="shared" si="36"/>
        <v>1.1679524285359089E-2</v>
      </c>
      <c r="C478" s="5">
        <f t="shared" si="37"/>
        <v>1.4669482502411017E-2</v>
      </c>
      <c r="D478">
        <f t="shared" si="38"/>
        <v>4260.2545525879714</v>
      </c>
      <c r="E478" s="5">
        <f t="shared" si="39"/>
        <v>2181.2985812347397</v>
      </c>
    </row>
    <row r="479" spans="1:5">
      <c r="A479" s="5">
        <f t="shared" si="40"/>
        <v>47800000</v>
      </c>
      <c r="B479" s="5">
        <f t="shared" si="36"/>
        <v>1.1704009661219381E-2</v>
      </c>
      <c r="C479" s="5">
        <f t="shared" si="37"/>
        <v>1.4700236134491543E-2</v>
      </c>
      <c r="D479">
        <f t="shared" si="38"/>
        <v>4251.341886159963</v>
      </c>
      <c r="E479" s="5">
        <f t="shared" si="39"/>
        <v>2176.7395391728001</v>
      </c>
    </row>
    <row r="480" spans="1:5">
      <c r="A480" s="5">
        <f t="shared" si="40"/>
        <v>47900000</v>
      </c>
      <c r="B480" s="5">
        <f t="shared" si="36"/>
        <v>1.1728495037079673E-2</v>
      </c>
      <c r="C480" s="5">
        <f t="shared" si="37"/>
        <v>1.473098976657207E-2</v>
      </c>
      <c r="D480">
        <f t="shared" si="38"/>
        <v>4242.466433370485</v>
      </c>
      <c r="E480" s="5">
        <f t="shared" si="39"/>
        <v>2172.1995327814157</v>
      </c>
    </row>
    <row r="481" spans="1:5">
      <c r="A481" s="5">
        <f t="shared" si="40"/>
        <v>48000000</v>
      </c>
      <c r="B481" s="5">
        <f t="shared" si="36"/>
        <v>1.1752980412939965E-2</v>
      </c>
      <c r="C481" s="5">
        <f t="shared" si="37"/>
        <v>1.4761743398652594E-2</v>
      </c>
      <c r="D481">
        <f t="shared" si="38"/>
        <v>4233.6279616342963</v>
      </c>
      <c r="E481" s="5">
        <f t="shared" si="39"/>
        <v>2167.6784430876455</v>
      </c>
    </row>
    <row r="482" spans="1:5">
      <c r="A482" s="5">
        <f t="shared" si="40"/>
        <v>48100000</v>
      </c>
      <c r="B482" s="5">
        <f t="shared" si="36"/>
        <v>1.1777465788800255E-2</v>
      </c>
      <c r="C482" s="5">
        <f t="shared" si="37"/>
        <v>1.4792497030733121E-2</v>
      </c>
      <c r="D482">
        <f t="shared" si="38"/>
        <v>4224.8262403003373</v>
      </c>
      <c r="E482" s="5">
        <f t="shared" si="39"/>
        <v>2163.1761521079284</v>
      </c>
    </row>
    <row r="483" spans="1:5">
      <c r="A483" s="5">
        <f t="shared" si="40"/>
        <v>48200000</v>
      </c>
      <c r="B483" s="5">
        <f t="shared" si="36"/>
        <v>1.1801951164660547E-2</v>
      </c>
      <c r="C483" s="5">
        <f t="shared" si="37"/>
        <v>1.4823250662813647E-2</v>
      </c>
      <c r="D483">
        <f t="shared" si="38"/>
        <v>4216.0610406316646</v>
      </c>
      <c r="E483" s="5">
        <f t="shared" si="39"/>
        <v>2158.6925428378199</v>
      </c>
    </row>
    <row r="484" spans="1:5">
      <c r="A484" s="5">
        <f t="shared" si="40"/>
        <v>48300000</v>
      </c>
      <c r="B484" s="5">
        <f t="shared" si="36"/>
        <v>1.1826436540520839E-2</v>
      </c>
      <c r="C484" s="5">
        <f t="shared" si="37"/>
        <v>1.4854004294894174E-2</v>
      </c>
      <c r="D484">
        <f t="shared" si="38"/>
        <v>4207.3321357856366</v>
      </c>
      <c r="E484" s="5">
        <f t="shared" si="39"/>
        <v>2154.227499241857</v>
      </c>
    </row>
    <row r="485" spans="1:5">
      <c r="A485" s="5">
        <f t="shared" si="40"/>
        <v>48400000</v>
      </c>
      <c r="B485" s="5">
        <f t="shared" si="36"/>
        <v>1.1850921916381131E-2</v>
      </c>
      <c r="C485" s="5">
        <f t="shared" si="37"/>
        <v>1.48847579269747E-2</v>
      </c>
      <c r="D485">
        <f t="shared" si="38"/>
        <v>4198.6393007943434</v>
      </c>
      <c r="E485" s="5">
        <f t="shared" si="39"/>
        <v>2149.7809062435467</v>
      </c>
    </row>
    <row r="486" spans="1:5">
      <c r="A486" s="5">
        <f t="shared" si="40"/>
        <v>48500000</v>
      </c>
      <c r="B486" s="5">
        <f t="shared" si="36"/>
        <v>1.1875407292241421E-2</v>
      </c>
      <c r="C486" s="5">
        <f t="shared" si="37"/>
        <v>1.4915511559055227E-2</v>
      </c>
      <c r="D486">
        <f t="shared" si="38"/>
        <v>4189.9823125452822</v>
      </c>
      <c r="E486" s="5">
        <f t="shared" si="39"/>
        <v>2145.3526497154812</v>
      </c>
    </row>
    <row r="487" spans="1:5">
      <c r="A487" s="5">
        <f t="shared" si="40"/>
        <v>48600000</v>
      </c>
      <c r="B487" s="5">
        <f t="shared" si="36"/>
        <v>1.1899892668101713E-2</v>
      </c>
      <c r="C487" s="5">
        <f t="shared" si="37"/>
        <v>1.4946265191135753E-2</v>
      </c>
      <c r="D487">
        <f t="shared" si="38"/>
        <v>4181.3609497622674</v>
      </c>
      <c r="E487" s="5">
        <f t="shared" si="39"/>
        <v>2140.9426164695724</v>
      </c>
    </row>
    <row r="488" spans="1:5">
      <c r="A488" s="5">
        <f t="shared" si="40"/>
        <v>48700000</v>
      </c>
      <c r="B488" s="5">
        <f t="shared" si="36"/>
        <v>1.1924378043962005E-2</v>
      </c>
      <c r="C488" s="5">
        <f t="shared" si="37"/>
        <v>1.4977018823216278E-2</v>
      </c>
      <c r="D488">
        <f t="shared" si="38"/>
        <v>4172.7749929865749</v>
      </c>
      <c r="E488" s="5">
        <f t="shared" si="39"/>
        <v>2136.5506942474085</v>
      </c>
    </row>
    <row r="489" spans="1:5">
      <c r="A489" s="5">
        <f t="shared" si="40"/>
        <v>48800000</v>
      </c>
      <c r="B489" s="5">
        <f t="shared" si="36"/>
        <v>1.1948863419822297E-2</v>
      </c>
      <c r="C489" s="5">
        <f t="shared" si="37"/>
        <v>1.5007772455296805E-2</v>
      </c>
      <c r="D489">
        <f t="shared" si="38"/>
        <v>4164.2242245583247</v>
      </c>
      <c r="E489" s="5">
        <f t="shared" si="39"/>
        <v>2132.1767717107282</v>
      </c>
    </row>
    <row r="490" spans="1:5">
      <c r="A490" s="5">
        <f t="shared" si="40"/>
        <v>48900000</v>
      </c>
      <c r="B490" s="5">
        <f t="shared" si="36"/>
        <v>1.1973348795682589E-2</v>
      </c>
      <c r="C490" s="5">
        <f t="shared" si="37"/>
        <v>1.5038526087377331E-2</v>
      </c>
      <c r="D490">
        <f t="shared" si="38"/>
        <v>4155.7084285980818</v>
      </c>
      <c r="E490" s="5">
        <f t="shared" si="39"/>
        <v>2127.8207384320144</v>
      </c>
    </row>
    <row r="491" spans="1:5">
      <c r="A491" s="5">
        <f t="shared" si="40"/>
        <v>49000000</v>
      </c>
      <c r="B491" s="5">
        <f t="shared" si="36"/>
        <v>1.1997834171542879E-2</v>
      </c>
      <c r="C491" s="5">
        <f t="shared" si="37"/>
        <v>1.5069279719457858E-2</v>
      </c>
      <c r="D491">
        <f t="shared" si="38"/>
        <v>4147.227390988699</v>
      </c>
      <c r="E491" s="5">
        <f t="shared" si="39"/>
        <v>2123.4824848851977</v>
      </c>
    </row>
    <row r="492" spans="1:5">
      <c r="A492" s="5">
        <f t="shared" si="40"/>
        <v>49100000</v>
      </c>
      <c r="B492" s="5">
        <f t="shared" si="36"/>
        <v>1.2022319547403171E-2</v>
      </c>
      <c r="C492" s="5">
        <f t="shared" si="37"/>
        <v>1.5100033351538384E-2</v>
      </c>
      <c r="D492">
        <f t="shared" si="38"/>
        <v>4138.7808993573572</v>
      </c>
      <c r="E492" s="5">
        <f t="shared" si="39"/>
        <v>2119.1619024364777</v>
      </c>
    </row>
    <row r="493" spans="1:5">
      <c r="A493" s="5">
        <f t="shared" si="40"/>
        <v>49200000</v>
      </c>
      <c r="B493" s="5">
        <f t="shared" si="36"/>
        <v>1.2046804923263463E-2</v>
      </c>
      <c r="C493" s="5">
        <f t="shared" si="37"/>
        <v>1.5130786983618911E-2</v>
      </c>
      <c r="D493">
        <f t="shared" si="38"/>
        <v>4130.3687430578502</v>
      </c>
      <c r="E493" s="5">
        <f t="shared" si="39"/>
        <v>2114.8588833352565</v>
      </c>
    </row>
    <row r="494" spans="1:5">
      <c r="A494" s="5">
        <f t="shared" si="40"/>
        <v>49300000</v>
      </c>
      <c r="B494" s="5">
        <f t="shared" si="36"/>
        <v>1.2071290299123755E-2</v>
      </c>
      <c r="C494" s="5">
        <f t="shared" si="37"/>
        <v>1.5161540615699437E-2</v>
      </c>
      <c r="D494">
        <f t="shared" si="38"/>
        <v>4121.9907131530672</v>
      </c>
      <c r="E494" s="5">
        <f t="shared" si="39"/>
        <v>2110.5733207051799</v>
      </c>
    </row>
    <row r="495" spans="1:5">
      <c r="A495" s="5">
        <f t="shared" si="40"/>
        <v>49400000</v>
      </c>
      <c r="B495" s="5">
        <f t="shared" si="36"/>
        <v>1.2095775674984046E-2</v>
      </c>
      <c r="C495" s="5">
        <f t="shared" si="37"/>
        <v>1.5192294247779962E-2</v>
      </c>
      <c r="D495">
        <f t="shared" si="38"/>
        <v>4113.6466023976964</v>
      </c>
      <c r="E495" s="5">
        <f t="shared" si="39"/>
        <v>2106.3051085352913</v>
      </c>
    </row>
    <row r="496" spans="1:5">
      <c r="A496" s="5">
        <f t="shared" si="40"/>
        <v>49500000</v>
      </c>
      <c r="B496" s="5">
        <f t="shared" si="36"/>
        <v>1.2120261050844338E-2</v>
      </c>
      <c r="C496" s="5">
        <f t="shared" si="37"/>
        <v>1.5223047879860488E-2</v>
      </c>
      <c r="D496">
        <f t="shared" si="38"/>
        <v>4105.336205221136</v>
      </c>
      <c r="E496" s="5">
        <f t="shared" si="39"/>
        <v>2102.0541416712836</v>
      </c>
    </row>
    <row r="497" spans="1:5">
      <c r="A497" s="5">
        <f t="shared" si="40"/>
        <v>49600000</v>
      </c>
      <c r="B497" s="5">
        <f t="shared" si="36"/>
        <v>1.214474642670463E-2</v>
      </c>
      <c r="C497" s="5">
        <f t="shared" si="37"/>
        <v>1.5253801511941015E-2</v>
      </c>
      <c r="D497">
        <f t="shared" si="38"/>
        <v>4097.0593177106093</v>
      </c>
      <c r="E497" s="5">
        <f t="shared" si="39"/>
        <v>2097.8203158068732</v>
      </c>
    </row>
    <row r="498" spans="1:5">
      <c r="A498" s="5">
        <f t="shared" si="40"/>
        <v>49700000</v>
      </c>
      <c r="B498" s="5">
        <f t="shared" si="36"/>
        <v>1.2169231802564922E-2</v>
      </c>
      <c r="C498" s="5">
        <f t="shared" si="37"/>
        <v>1.5284555144021541E-2</v>
      </c>
      <c r="D498">
        <f t="shared" si="38"/>
        <v>4088.8157375944911</v>
      </c>
      <c r="E498" s="5">
        <f t="shared" si="39"/>
        <v>2093.6035274752612</v>
      </c>
    </row>
    <row r="499" spans="1:5">
      <c r="A499" s="5">
        <f t="shared" si="40"/>
        <v>49800000</v>
      </c>
      <c r="B499" s="5">
        <f t="shared" si="36"/>
        <v>1.2193717178425214E-2</v>
      </c>
      <c r="C499" s="5">
        <f t="shared" si="37"/>
        <v>1.5315308776102068E-2</v>
      </c>
      <c r="D499">
        <f t="shared" si="38"/>
        <v>4080.6052642258278</v>
      </c>
      <c r="E499" s="5">
        <f t="shared" si="39"/>
        <v>2089.4036740407078</v>
      </c>
    </row>
    <row r="500" spans="1:5">
      <c r="A500" s="5">
        <f t="shared" si="40"/>
        <v>49900000</v>
      </c>
      <c r="B500" s="5">
        <f t="shared" si="36"/>
        <v>1.2218202554285504E-2</v>
      </c>
      <c r="C500" s="5">
        <f t="shared" si="37"/>
        <v>1.5346062408182594E-2</v>
      </c>
      <c r="D500">
        <f t="shared" si="38"/>
        <v>4072.4276985660567</v>
      </c>
      <c r="E500" s="5">
        <f t="shared" si="39"/>
        <v>2085.2206536902045</v>
      </c>
    </row>
    <row r="501" spans="1:5">
      <c r="A501" s="5">
        <f t="shared" si="40"/>
        <v>50000000</v>
      </c>
      <c r="B501" s="5">
        <f t="shared" si="36"/>
        <v>1.2242687930145796E-2</v>
      </c>
      <c r="C501" s="5">
        <f t="shared" si="37"/>
        <v>1.5376816040263119E-2</v>
      </c>
      <c r="D501">
        <f t="shared" si="38"/>
        <v>4064.282843168925</v>
      </c>
      <c r="E501" s="5">
        <f t="shared" si="39"/>
        <v>2081.0543654252469</v>
      </c>
    </row>
    <row r="502" spans="1:5">
      <c r="A502" s="5">
        <f t="shared" si="40"/>
        <v>50100000</v>
      </c>
      <c r="B502" s="5">
        <f t="shared" si="36"/>
        <v>1.2267173306006088E-2</v>
      </c>
      <c r="C502" s="5">
        <f t="shared" si="37"/>
        <v>1.5407569672343645E-2</v>
      </c>
      <c r="D502">
        <f t="shared" si="38"/>
        <v>4056.1705021645953</v>
      </c>
      <c r="E502" s="5">
        <f t="shared" si="39"/>
        <v>2076.9047090537074</v>
      </c>
    </row>
    <row r="503" spans="1:5">
      <c r="A503" s="5">
        <f t="shared" si="40"/>
        <v>50200000</v>
      </c>
      <c r="B503" s="5">
        <f t="shared" si="36"/>
        <v>1.229165868186638E-2</v>
      </c>
      <c r="C503" s="5">
        <f t="shared" si="37"/>
        <v>1.5438323304424172E-2</v>
      </c>
      <c r="D503">
        <f t="shared" si="38"/>
        <v>4048.0904812439485</v>
      </c>
      <c r="E503" s="5">
        <f t="shared" si="39"/>
        <v>2072.7715851817989</v>
      </c>
    </row>
    <row r="504" spans="1:5">
      <c r="A504" s="5">
        <f t="shared" si="40"/>
        <v>50300000</v>
      </c>
      <c r="B504" s="5">
        <f t="shared" si="36"/>
        <v>1.231614405772667E-2</v>
      </c>
      <c r="C504" s="5">
        <f t="shared" si="37"/>
        <v>1.5469076936504698E-2</v>
      </c>
      <c r="D504">
        <f t="shared" si="38"/>
        <v>4040.0425876430663</v>
      </c>
      <c r="E504" s="5">
        <f t="shared" si="39"/>
        <v>2068.6548952061453</v>
      </c>
    </row>
    <row r="505" spans="1:5">
      <c r="A505" s="5">
        <f t="shared" si="40"/>
        <v>50400000</v>
      </c>
      <c r="B505" s="5">
        <f t="shared" si="36"/>
        <v>1.2340629433586962E-2</v>
      </c>
      <c r="C505" s="5">
        <f t="shared" si="37"/>
        <v>1.5499830568585225E-2</v>
      </c>
      <c r="D505">
        <f t="shared" si="38"/>
        <v>4032.0266301279012</v>
      </c>
      <c r="E505" s="5">
        <f t="shared" si="39"/>
        <v>2064.554541305934</v>
      </c>
    </row>
    <row r="506" spans="1:5">
      <c r="A506" s="5">
        <f t="shared" si="40"/>
        <v>50500000</v>
      </c>
      <c r="B506" s="5">
        <f t="shared" si="36"/>
        <v>1.2365114809447254E-2</v>
      </c>
      <c r="C506" s="5">
        <f t="shared" si="37"/>
        <v>1.5530584200665751E-2</v>
      </c>
      <c r="D506">
        <f t="shared" si="38"/>
        <v>4024.0424189791333</v>
      </c>
      <c r="E506" s="5">
        <f t="shared" si="39"/>
        <v>2060.4704264351731</v>
      </c>
    </row>
    <row r="507" spans="1:5">
      <c r="A507" s="5">
        <f>A506+100000</f>
        <v>50600000</v>
      </c>
      <c r="B507" s="5">
        <f t="shared" si="36"/>
        <v>1.2389600185307546E-2</v>
      </c>
      <c r="C507" s="5">
        <f t="shared" si="37"/>
        <v>1.5561337832746278E-2</v>
      </c>
      <c r="D507">
        <f t="shared" si="38"/>
        <v>4016.0897659771981</v>
      </c>
      <c r="E507" s="5">
        <f t="shared" si="39"/>
        <v>2056.4024543150317</v>
      </c>
    </row>
    <row r="508" spans="1:5">
      <c r="A508" s="5">
        <f t="shared" si="40"/>
        <v>50700000</v>
      </c>
      <c r="B508" s="5">
        <f t="shared" si="36"/>
        <v>1.2414085561167838E-2</v>
      </c>
      <c r="C508" s="5">
        <f t="shared" si="37"/>
        <v>1.5592091464826803E-2</v>
      </c>
      <c r="D508">
        <f t="shared" si="38"/>
        <v>4008.1684843874996</v>
      </c>
      <c r="E508" s="5">
        <f t="shared" si="39"/>
        <v>2052.3505294262754</v>
      </c>
    </row>
    <row r="509" spans="1:5">
      <c r="A509" s="5">
        <f t="shared" si="40"/>
        <v>50800000</v>
      </c>
      <c r="B509" s="5">
        <f t="shared" si="36"/>
        <v>1.2438570937028128E-2</v>
      </c>
      <c r="C509" s="5">
        <f t="shared" si="37"/>
        <v>1.5622845096907329E-2</v>
      </c>
      <c r="D509">
        <f t="shared" si="38"/>
        <v>4000.2783889457919</v>
      </c>
      <c r="E509" s="5">
        <f t="shared" si="39"/>
        <v>2048.31455700179</v>
      </c>
    </row>
    <row r="510" spans="1:5">
      <c r="A510" s="5">
        <f t="shared" si="40"/>
        <v>50900000</v>
      </c>
      <c r="B510" s="5">
        <f t="shared" si="36"/>
        <v>1.246305631288842E-2</v>
      </c>
      <c r="C510" s="5">
        <f t="shared" si="37"/>
        <v>1.5653598728987857E-2</v>
      </c>
      <c r="D510">
        <f t="shared" si="38"/>
        <v>3992.4192958437366</v>
      </c>
      <c r="E510" s="5">
        <f t="shared" si="39"/>
        <v>2044.2944430191924</v>
      </c>
    </row>
    <row r="511" spans="1:5">
      <c r="A511" s="5">
        <f t="shared" si="40"/>
        <v>51000000</v>
      </c>
      <c r="B511" s="5">
        <f t="shared" si="36"/>
        <v>1.2487541688748712E-2</v>
      </c>
      <c r="C511" s="5">
        <f t="shared" si="37"/>
        <v>1.5684352361068382E-2</v>
      </c>
      <c r="D511">
        <f t="shared" si="38"/>
        <v>3984.5910227146323</v>
      </c>
      <c r="E511" s="5">
        <f t="shared" si="39"/>
        <v>2040.2900941935304</v>
      </c>
    </row>
    <row r="512" spans="1:5">
      <c r="A512" s="5">
        <f t="shared" si="40"/>
        <v>51100000</v>
      </c>
      <c r="B512" s="5">
        <f t="shared" si="36"/>
        <v>1.2512027064609004E-2</v>
      </c>
      <c r="C512" s="5">
        <f t="shared" si="37"/>
        <v>1.5715105993148907E-2</v>
      </c>
      <c r="D512">
        <f t="shared" si="38"/>
        <v>3976.7933886193</v>
      </c>
      <c r="E512" s="5">
        <f t="shared" si="39"/>
        <v>2036.301417970067</v>
      </c>
    </row>
    <row r="513" spans="1:5">
      <c r="A513" s="5">
        <f t="shared" si="40"/>
        <v>51200000</v>
      </c>
      <c r="B513" s="5">
        <f t="shared" si="36"/>
        <v>1.2536512440469294E-2</v>
      </c>
      <c r="C513" s="5">
        <f t="shared" si="37"/>
        <v>1.5745859625229435E-2</v>
      </c>
      <c r="D513">
        <f t="shared" si="38"/>
        <v>3969.0262140321529</v>
      </c>
      <c r="E513" s="5">
        <f t="shared" si="39"/>
        <v>2032.3283225171488</v>
      </c>
    </row>
    <row r="514" spans="1:5">
      <c r="A514" s="5">
        <f t="shared" si="40"/>
        <v>51300000</v>
      </c>
      <c r="B514" s="5">
        <f t="shared" si="36"/>
        <v>1.2560997816329586E-2</v>
      </c>
      <c r="C514" s="5">
        <f t="shared" si="37"/>
        <v>1.577661325730996E-2</v>
      </c>
      <c r="D514">
        <f t="shared" si="38"/>
        <v>3961.2893208274122</v>
      </c>
      <c r="E514" s="5">
        <f t="shared" si="39"/>
        <v>2028.3707167191578</v>
      </c>
    </row>
    <row r="515" spans="1:5">
      <c r="A515" s="5">
        <f t="shared" si="40"/>
        <v>51400000</v>
      </c>
      <c r="B515" s="5">
        <f t="shared" ref="B515:B578" si="41">A515/(PI()*1300000000)</f>
        <v>1.2585483192189878E-2</v>
      </c>
      <c r="C515" s="5">
        <f t="shared" ref="C515:C578" si="42">1.256*A515/(PI()*$G$6)</f>
        <v>1.5807366889390488E-2</v>
      </c>
      <c r="D515">
        <f t="shared" ref="D515:D578" si="43">($G$2*299792458/$G$6/2*9)^2/(4*$G$3*A515*(1-EXP(-(C515/B515)))^2)</f>
        <v>3953.582532265491</v>
      </c>
      <c r="E515" s="5">
        <f t="shared" ref="E515:E578" si="44">($G$2*299792458/$G$6/2*9)^2/(4*$G$3*A515)*(1+($G$7*$G$3*A515)/($G$2*299792458/$G$6/2*9))^2</f>
        <v>2024.4285101695477</v>
      </c>
    </row>
    <row r="516" spans="1:5">
      <c r="A516" s="5">
        <f t="shared" si="40"/>
        <v>51500000</v>
      </c>
      <c r="B516" s="5">
        <f t="shared" si="41"/>
        <v>1.260996856805017E-2</v>
      </c>
      <c r="C516" s="5">
        <f t="shared" si="42"/>
        <v>1.5838120521471013E-2</v>
      </c>
      <c r="D516">
        <f t="shared" si="43"/>
        <v>3945.9056729795388</v>
      </c>
      <c r="E516" s="5">
        <f t="shared" si="44"/>
        <v>2020.5016131639597</v>
      </c>
    </row>
    <row r="517" spans="1:5">
      <c r="A517" s="5">
        <f t="shared" si="40"/>
        <v>51600000</v>
      </c>
      <c r="B517" s="5">
        <f t="shared" si="41"/>
        <v>1.2634453943910462E-2</v>
      </c>
      <c r="C517" s="5">
        <f t="shared" si="42"/>
        <v>1.5868874153551541E-2</v>
      </c>
      <c r="D517">
        <f t="shared" si="43"/>
        <v>3938.2585689621365</v>
      </c>
      <c r="E517" s="5">
        <f t="shared" si="44"/>
        <v>2016.5899366934161</v>
      </c>
    </row>
    <row r="518" spans="1:5">
      <c r="A518" s="5">
        <f>A517+100000</f>
        <v>51700000</v>
      </c>
      <c r="B518" s="5">
        <f t="shared" si="41"/>
        <v>1.2658939319770753E-2</v>
      </c>
      <c r="C518" s="5">
        <f t="shared" si="42"/>
        <v>1.5899627785632066E-2</v>
      </c>
      <c r="D518">
        <f t="shared" si="43"/>
        <v>3930.6410475521511</v>
      </c>
      <c r="E518" s="5">
        <f t="shared" si="44"/>
        <v>2012.6933924375985</v>
      </c>
    </row>
    <row r="519" spans="1:5">
      <c r="A519" s="5">
        <f>A518+100000</f>
        <v>51800000</v>
      </c>
      <c r="B519" s="5">
        <f t="shared" si="41"/>
        <v>1.2683424695631045E-2</v>
      </c>
      <c r="C519" s="5">
        <f t="shared" si="42"/>
        <v>1.5930381417712591E-2</v>
      </c>
      <c r="D519">
        <f t="shared" si="43"/>
        <v>3923.0529374217422</v>
      </c>
      <c r="E519" s="5">
        <f t="shared" si="44"/>
        <v>2008.8118927581972</v>
      </c>
    </row>
    <row r="520" spans="1:5">
      <c r="A520" s="5">
        <f>A519+100000</f>
        <v>51900000</v>
      </c>
      <c r="B520" s="5">
        <f t="shared" si="41"/>
        <v>1.2707910071491337E-2</v>
      </c>
      <c r="C520" s="5">
        <f t="shared" si="42"/>
        <v>1.5961135049793119E-2</v>
      </c>
      <c r="D520">
        <f t="shared" si="43"/>
        <v>3915.4940685635111</v>
      </c>
      <c r="E520" s="5">
        <f t="shared" si="44"/>
        <v>2004.9453506923423</v>
      </c>
    </row>
    <row r="521" spans="1:5">
      <c r="A521" s="5">
        <f t="shared" ref="A521:A584" si="45">A520+100000</f>
        <v>52000000</v>
      </c>
      <c r="B521" s="5">
        <f t="shared" si="41"/>
        <v>1.2732395447351628E-2</v>
      </c>
      <c r="C521" s="5">
        <f t="shared" si="42"/>
        <v>1.5991888681873644E-2</v>
      </c>
      <c r="D521">
        <f t="shared" si="43"/>
        <v>3907.9642722778117</v>
      </c>
      <c r="E521" s="5">
        <f t="shared" si="44"/>
        <v>2001.0936799461106</v>
      </c>
    </row>
    <row r="522" spans="1:5">
      <c r="A522" s="5">
        <f t="shared" si="45"/>
        <v>52100000</v>
      </c>
      <c r="B522" s="5">
        <f t="shared" si="41"/>
        <v>1.2756880823211919E-2</v>
      </c>
      <c r="C522" s="5">
        <f t="shared" si="42"/>
        <v>1.6022642313954172E-2</v>
      </c>
      <c r="D522">
        <f t="shared" si="43"/>
        <v>3900.4633811601952</v>
      </c>
      <c r="E522" s="5">
        <f t="shared" si="44"/>
        <v>1997.2567948881024</v>
      </c>
    </row>
    <row r="523" spans="1:5">
      <c r="A523" s="5">
        <f t="shared" si="45"/>
        <v>52200000</v>
      </c>
      <c r="B523" s="5">
        <f t="shared" si="41"/>
        <v>1.2781366199072211E-2</v>
      </c>
      <c r="C523" s="5">
        <f t="shared" si="42"/>
        <v>1.6053395946034697E-2</v>
      </c>
      <c r="D523">
        <f t="shared" si="43"/>
        <v>3892.9912290890079</v>
      </c>
      <c r="E523" s="5">
        <f t="shared" si="44"/>
        <v>1993.434610543098</v>
      </c>
    </row>
    <row r="524" spans="1:5">
      <c r="A524" s="5">
        <f t="shared" si="45"/>
        <v>52300000</v>
      </c>
      <c r="B524" s="5">
        <f t="shared" si="41"/>
        <v>1.2805851574932503E-2</v>
      </c>
      <c r="C524" s="5">
        <f t="shared" si="42"/>
        <v>1.6084149578115225E-2</v>
      </c>
      <c r="D524">
        <f t="shared" si="43"/>
        <v>3885.5476512131213</v>
      </c>
      <c r="E524" s="5">
        <f t="shared" si="44"/>
        <v>1989.6270425857833</v>
      </c>
    </row>
    <row r="525" spans="1:5">
      <c r="A525" s="5">
        <f t="shared" si="45"/>
        <v>52400000</v>
      </c>
      <c r="B525" s="5">
        <f t="shared" si="41"/>
        <v>1.2830336950792795E-2</v>
      </c>
      <c r="C525" s="5">
        <f t="shared" si="42"/>
        <v>1.611490321019575E-2</v>
      </c>
      <c r="D525">
        <f t="shared" si="43"/>
        <v>3878.1324839398135</v>
      </c>
      <c r="E525" s="5">
        <f t="shared" si="44"/>
        <v>1985.8340073345503</v>
      </c>
    </row>
    <row r="526" spans="1:5">
      <c r="A526" s="5">
        <f t="shared" si="45"/>
        <v>52500000</v>
      </c>
      <c r="B526" s="5">
        <f t="shared" si="41"/>
        <v>1.2854822326653087E-2</v>
      </c>
      <c r="C526" s="5">
        <f t="shared" si="42"/>
        <v>1.6145656842276274E-2</v>
      </c>
      <c r="D526">
        <f t="shared" si="43"/>
        <v>3870.745564922785</v>
      </c>
      <c r="E526" s="5">
        <f t="shared" si="44"/>
        <v>1982.0554217453639</v>
      </c>
    </row>
    <row r="527" spans="1:5">
      <c r="A527" s="5">
        <f t="shared" si="45"/>
        <v>52600000</v>
      </c>
      <c r="B527" s="5">
        <f t="shared" si="41"/>
        <v>1.2879307702513377E-2</v>
      </c>
      <c r="C527" s="5">
        <f t="shared" si="42"/>
        <v>1.6176410474356803E-2</v>
      </c>
      <c r="D527">
        <f t="shared" si="43"/>
        <v>3863.3867330503085</v>
      </c>
      <c r="E527" s="5">
        <f t="shared" si="44"/>
        <v>1978.2912034057026</v>
      </c>
    </row>
    <row r="528" spans="1:5">
      <c r="A528" s="5">
        <f t="shared" si="45"/>
        <v>52700000</v>
      </c>
      <c r="B528" s="5">
        <f t="shared" si="41"/>
        <v>1.2903793078373669E-2</v>
      </c>
      <c r="C528" s="5">
        <f t="shared" si="42"/>
        <v>1.6207164106437327E-2</v>
      </c>
      <c r="D528">
        <f t="shared" si="43"/>
        <v>3856.0558284335148</v>
      </c>
      <c r="E528" s="5">
        <f t="shared" si="44"/>
        <v>1974.5412705285678</v>
      </c>
    </row>
    <row r="529" spans="1:5">
      <c r="A529" s="5">
        <f t="shared" si="45"/>
        <v>52800000</v>
      </c>
      <c r="B529" s="5">
        <f t="shared" si="41"/>
        <v>1.2928278454233961E-2</v>
      </c>
      <c r="C529" s="5">
        <f t="shared" si="42"/>
        <v>1.6237917738517856E-2</v>
      </c>
      <c r="D529">
        <f t="shared" si="43"/>
        <v>3848.7526923948153</v>
      </c>
      <c r="E529" s="5">
        <f t="shared" si="44"/>
        <v>1970.8055419465588</v>
      </c>
    </row>
    <row r="530" spans="1:5">
      <c r="A530" s="5">
        <f t="shared" si="45"/>
        <v>52900000</v>
      </c>
      <c r="B530" s="5">
        <f t="shared" si="41"/>
        <v>1.2952763830094253E-2</v>
      </c>
      <c r="C530" s="5">
        <f t="shared" si="42"/>
        <v>1.626867137059838E-2</v>
      </c>
      <c r="D530">
        <f t="shared" si="43"/>
        <v>3841.4771674564504</v>
      </c>
      <c r="E530" s="5">
        <f t="shared" si="44"/>
        <v>1967.0839371060163</v>
      </c>
    </row>
    <row r="531" spans="1:5">
      <c r="A531" s="5">
        <f t="shared" si="45"/>
        <v>53000000</v>
      </c>
      <c r="B531" s="5">
        <f t="shared" si="41"/>
        <v>1.2977249205954543E-2</v>
      </c>
      <c r="C531" s="5">
        <f t="shared" si="42"/>
        <v>1.6299425002678909E-2</v>
      </c>
      <c r="D531">
        <f t="shared" si="43"/>
        <v>3834.2290973291733</v>
      </c>
      <c r="E531" s="5">
        <f t="shared" si="44"/>
        <v>1963.3763760612353</v>
      </c>
    </row>
    <row r="532" spans="1:5">
      <c r="A532" s="5">
        <f t="shared" si="45"/>
        <v>53100000</v>
      </c>
      <c r="B532" s="5">
        <f t="shared" si="41"/>
        <v>1.3001734581814835E-2</v>
      </c>
      <c r="C532" s="5">
        <f t="shared" si="42"/>
        <v>1.6330178634759433E-2</v>
      </c>
      <c r="D532">
        <f t="shared" si="43"/>
        <v>3827.0083269010588</v>
      </c>
      <c r="E532" s="5">
        <f t="shared" si="44"/>
        <v>1959.6827794687351</v>
      </c>
    </row>
    <row r="533" spans="1:5">
      <c r="A533" s="5">
        <f t="shared" si="45"/>
        <v>53200000</v>
      </c>
      <c r="B533" s="5">
        <f t="shared" si="41"/>
        <v>1.3026219957675127E-2</v>
      </c>
      <c r="C533" s="5">
        <f t="shared" si="42"/>
        <v>1.6360932266839958E-2</v>
      </c>
      <c r="D533">
        <f t="shared" si="43"/>
        <v>3819.8147022264329</v>
      </c>
      <c r="E533" s="5">
        <f t="shared" si="44"/>
        <v>1956.003068581605</v>
      </c>
    </row>
    <row r="534" spans="1:5">
      <c r="A534" s="5">
        <f t="shared" si="45"/>
        <v>53300000</v>
      </c>
      <c r="B534" s="5">
        <f t="shared" si="41"/>
        <v>1.3050705333535419E-2</v>
      </c>
      <c r="C534" s="5">
        <f t="shared" si="42"/>
        <v>1.6391685898920486E-2</v>
      </c>
      <c r="D534">
        <f t="shared" si="43"/>
        <v>3812.6480705149388</v>
      </c>
      <c r="E534" s="5">
        <f t="shared" si="44"/>
        <v>1952.3371652439057</v>
      </c>
    </row>
    <row r="535" spans="1:5">
      <c r="A535" s="5">
        <f t="shared" si="45"/>
        <v>53400000</v>
      </c>
      <c r="B535" s="5">
        <f t="shared" si="41"/>
        <v>1.3075190709395711E-2</v>
      </c>
      <c r="C535" s="5">
        <f t="shared" si="42"/>
        <v>1.6422439531001011E-2</v>
      </c>
      <c r="D535">
        <f t="shared" si="43"/>
        <v>3805.5082801207159</v>
      </c>
      <c r="E535" s="5">
        <f t="shared" si="44"/>
        <v>1948.6849918851335</v>
      </c>
    </row>
    <row r="536" spans="1:5">
      <c r="A536" s="5">
        <f t="shared" si="45"/>
        <v>53500000</v>
      </c>
      <c r="B536" s="5">
        <f t="shared" si="41"/>
        <v>1.3099676085256001E-2</v>
      </c>
      <c r="C536" s="5">
        <f t="shared" si="42"/>
        <v>1.6453193163081539E-2</v>
      </c>
      <c r="D536">
        <f t="shared" si="43"/>
        <v>3798.3951805317047</v>
      </c>
      <c r="E536" s="5">
        <f t="shared" si="44"/>
        <v>1945.0464715147532</v>
      </c>
    </row>
    <row r="537" spans="1:5">
      <c r="A537" s="5">
        <f t="shared" si="45"/>
        <v>53600000</v>
      </c>
      <c r="B537" s="5">
        <f t="shared" si="41"/>
        <v>1.3124161461116293E-2</v>
      </c>
      <c r="C537" s="5">
        <f t="shared" si="42"/>
        <v>1.6483946795162064E-2</v>
      </c>
      <c r="D537">
        <f t="shared" si="43"/>
        <v>3791.3086223590717</v>
      </c>
      <c r="E537" s="5">
        <f t="shared" si="44"/>
        <v>1941.4215277167848</v>
      </c>
    </row>
    <row r="538" spans="1:5">
      <c r="A538" s="5">
        <f t="shared" si="45"/>
        <v>53700000</v>
      </c>
      <c r="B538" s="5">
        <f t="shared" si="41"/>
        <v>1.3148646836976585E-2</v>
      </c>
      <c r="C538" s="5">
        <f t="shared" si="42"/>
        <v>1.6514700427242592E-2</v>
      </c>
      <c r="D538">
        <f t="shared" si="43"/>
        <v>3784.2484573267452</v>
      </c>
      <c r="E538" s="5">
        <f t="shared" si="44"/>
        <v>1937.8100846444549</v>
      </c>
    </row>
    <row r="539" spans="1:5">
      <c r="A539" s="5">
        <f t="shared" si="45"/>
        <v>53800000</v>
      </c>
      <c r="B539" s="5">
        <f t="shared" si="41"/>
        <v>1.3173132212836877E-2</v>
      </c>
      <c r="C539" s="5">
        <f t="shared" si="42"/>
        <v>1.6545454059323117E-2</v>
      </c>
      <c r="D539">
        <f t="shared" si="43"/>
        <v>3777.2145382610825</v>
      </c>
      <c r="E539" s="5">
        <f t="shared" si="44"/>
        <v>1934.2120670149066</v>
      </c>
    </row>
    <row r="540" spans="1:5">
      <c r="A540" s="5">
        <f t="shared" si="45"/>
        <v>53900000</v>
      </c>
      <c r="B540" s="5">
        <f t="shared" si="41"/>
        <v>1.3197617588697167E-2</v>
      </c>
      <c r="C540" s="5">
        <f t="shared" si="42"/>
        <v>1.6576207691403642E-2</v>
      </c>
      <c r="D540">
        <f t="shared" si="43"/>
        <v>3770.2067190806351</v>
      </c>
      <c r="E540" s="5">
        <f t="shared" si="44"/>
        <v>1930.6274001039699</v>
      </c>
    </row>
    <row r="541" spans="1:5">
      <c r="A541" s="5">
        <f t="shared" si="45"/>
        <v>54000000</v>
      </c>
      <c r="B541" s="5">
        <f t="shared" si="41"/>
        <v>1.3222102964557459E-2</v>
      </c>
      <c r="C541" s="5">
        <f t="shared" si="42"/>
        <v>1.660696132348417E-2</v>
      </c>
      <c r="D541">
        <f t="shared" si="43"/>
        <v>3763.2248547860409</v>
      </c>
      <c r="E541" s="5">
        <f t="shared" si="44"/>
        <v>1927.0560097409843</v>
      </c>
    </row>
    <row r="542" spans="1:5">
      <c r="A542" s="5">
        <f t="shared" si="45"/>
        <v>54100000</v>
      </c>
      <c r="B542" s="5">
        <f t="shared" si="41"/>
        <v>1.3246588340417751E-2</v>
      </c>
      <c r="C542" s="5">
        <f t="shared" si="42"/>
        <v>1.6637714955564695E-2</v>
      </c>
      <c r="D542">
        <f t="shared" si="43"/>
        <v>3756.2688014500227</v>
      </c>
      <c r="E542" s="5">
        <f t="shared" si="44"/>
        <v>1923.4978223036881</v>
      </c>
    </row>
    <row r="543" spans="1:5">
      <c r="A543" s="5">
        <f t="shared" si="45"/>
        <v>54200000</v>
      </c>
      <c r="B543" s="5">
        <f t="shared" si="41"/>
        <v>1.3271073716278043E-2</v>
      </c>
      <c r="C543" s="5">
        <f t="shared" si="42"/>
        <v>1.6668468587645223E-2</v>
      </c>
      <c r="D543">
        <f t="shared" si="43"/>
        <v>3749.3384162074949</v>
      </c>
      <c r="E543" s="5">
        <f t="shared" si="44"/>
        <v>1919.9527647131567</v>
      </c>
    </row>
    <row r="544" spans="1:5">
      <c r="A544" s="5">
        <f t="shared" si="45"/>
        <v>54300000</v>
      </c>
      <c r="B544" s="5">
        <f t="shared" si="41"/>
        <v>1.3295559092138335E-2</v>
      </c>
      <c r="C544" s="5">
        <f t="shared" si="42"/>
        <v>1.6699222219725748E-2</v>
      </c>
      <c r="D544">
        <f t="shared" si="43"/>
        <v>3742.4335572457871</v>
      </c>
      <c r="E544" s="5">
        <f t="shared" si="44"/>
        <v>1916.4207644287999</v>
      </c>
    </row>
    <row r="545" spans="1:5">
      <c r="A545" s="5">
        <f t="shared" si="45"/>
        <v>54400000</v>
      </c>
      <c r="B545" s="5">
        <f t="shared" si="41"/>
        <v>1.3320044467998626E-2</v>
      </c>
      <c r="C545" s="5">
        <f t="shared" si="42"/>
        <v>1.6729975851806276E-2</v>
      </c>
      <c r="D545">
        <f t="shared" si="43"/>
        <v>3735.5540837949666</v>
      </c>
      <c r="E545" s="5">
        <f t="shared" si="44"/>
        <v>1912.9017494434156</v>
      </c>
    </row>
    <row r="546" spans="1:5">
      <c r="A546" s="5">
        <f t="shared" si="45"/>
        <v>54500000</v>
      </c>
      <c r="B546" s="5">
        <f t="shared" si="41"/>
        <v>1.3344529843858918E-2</v>
      </c>
      <c r="C546" s="5">
        <f t="shared" si="42"/>
        <v>1.6760729483886801E-2</v>
      </c>
      <c r="D546">
        <f t="shared" si="43"/>
        <v>3728.6998561182791</v>
      </c>
      <c r="E546" s="5">
        <f t="shared" si="44"/>
        <v>1909.3956482782933</v>
      </c>
    </row>
    <row r="547" spans="1:5">
      <c r="A547" s="5">
        <f t="shared" si="45"/>
        <v>54600000</v>
      </c>
      <c r="B547" s="5">
        <f t="shared" si="41"/>
        <v>1.336901521971921E-2</v>
      </c>
      <c r="C547" s="5">
        <f t="shared" si="42"/>
        <v>1.6791483115967325E-2</v>
      </c>
      <c r="D547">
        <f t="shared" si="43"/>
        <v>3721.8707355026781</v>
      </c>
      <c r="E547" s="5">
        <f t="shared" si="44"/>
        <v>1905.9023899783758</v>
      </c>
    </row>
    <row r="548" spans="1:5">
      <c r="A548" s="5">
        <f t="shared" si="45"/>
        <v>54700000</v>
      </c>
      <c r="B548" s="5">
        <f t="shared" si="41"/>
        <v>1.3393500595579502E-2</v>
      </c>
      <c r="C548" s="5">
        <f t="shared" si="42"/>
        <v>1.6822236748047854E-2</v>
      </c>
      <c r="D548">
        <f t="shared" si="43"/>
        <v>3715.0665842494741</v>
      </c>
      <c r="E548" s="5">
        <f t="shared" si="44"/>
        <v>1902.4219041074755</v>
      </c>
    </row>
    <row r="549" spans="1:5">
      <c r="A549" s="5">
        <f t="shared" si="45"/>
        <v>54800000</v>
      </c>
      <c r="B549" s="5">
        <f t="shared" si="41"/>
        <v>1.3417985971439792E-2</v>
      </c>
      <c r="C549" s="5">
        <f t="shared" si="42"/>
        <v>1.6852990380128378E-2</v>
      </c>
      <c r="D549">
        <f t="shared" si="43"/>
        <v>3708.2872656650775</v>
      </c>
      <c r="E549" s="5">
        <f t="shared" si="44"/>
        <v>1898.954120743535</v>
      </c>
    </row>
    <row r="550" spans="1:5">
      <c r="A550" s="5">
        <f t="shared" si="45"/>
        <v>54900000</v>
      </c>
      <c r="B550" s="5">
        <f t="shared" si="41"/>
        <v>1.3442471347300084E-2</v>
      </c>
      <c r="C550" s="5">
        <f t="shared" si="42"/>
        <v>1.6883744012208907E-2</v>
      </c>
      <c r="D550">
        <f t="shared" si="43"/>
        <v>3701.5326440518438</v>
      </c>
      <c r="E550" s="5">
        <f t="shared" si="44"/>
        <v>1895.4989704739467</v>
      </c>
    </row>
    <row r="551" spans="1:5">
      <c r="A551" s="5">
        <f t="shared" si="45"/>
        <v>55000000</v>
      </c>
      <c r="B551" s="5">
        <f t="shared" si="41"/>
        <v>1.3466956723160376E-2</v>
      </c>
      <c r="C551" s="5">
        <f t="shared" si="42"/>
        <v>1.6914497644289431E-2</v>
      </c>
      <c r="D551">
        <f t="shared" si="43"/>
        <v>3694.8025846990222</v>
      </c>
      <c r="E551" s="5">
        <f t="shared" si="44"/>
        <v>1892.0563843909247</v>
      </c>
    </row>
    <row r="552" spans="1:5">
      <c r="A552" s="5">
        <f t="shared" si="45"/>
        <v>55100000</v>
      </c>
      <c r="B552" s="5">
        <f t="shared" si="41"/>
        <v>1.3491442099020668E-2</v>
      </c>
      <c r="C552" s="5">
        <f t="shared" si="42"/>
        <v>1.694525127636996E-2</v>
      </c>
      <c r="D552">
        <f t="shared" si="43"/>
        <v>3688.0969538737972</v>
      </c>
      <c r="E552" s="5">
        <f t="shared" si="44"/>
        <v>1888.6262940869185</v>
      </c>
    </row>
    <row r="553" spans="1:5">
      <c r="A553" s="5">
        <f t="shared" si="45"/>
        <v>55200000</v>
      </c>
      <c r="B553" s="5">
        <f t="shared" si="41"/>
        <v>1.3515927474880958E-2</v>
      </c>
      <c r="C553" s="5">
        <f t="shared" si="42"/>
        <v>1.6976004908450484E-2</v>
      </c>
      <c r="D553">
        <f t="shared" si="43"/>
        <v>3681.4156188124316</v>
      </c>
      <c r="E553" s="5">
        <f t="shared" si="44"/>
        <v>1885.2086316500865</v>
      </c>
    </row>
    <row r="554" spans="1:5">
      <c r="A554" s="5">
        <f t="shared" si="45"/>
        <v>55300000</v>
      </c>
      <c r="B554" s="5">
        <f t="shared" si="41"/>
        <v>1.354041285074125E-2</v>
      </c>
      <c r="C554" s="5">
        <f t="shared" si="42"/>
        <v>1.7006758540531009E-2</v>
      </c>
      <c r="D554">
        <f t="shared" si="43"/>
        <v>3674.7584477115051</v>
      </c>
      <c r="E554" s="5">
        <f t="shared" si="44"/>
        <v>1881.803329659811</v>
      </c>
    </row>
    <row r="555" spans="1:5">
      <c r="A555" s="5">
        <f t="shared" si="45"/>
        <v>55400000</v>
      </c>
      <c r="B555" s="5">
        <f t="shared" si="41"/>
        <v>1.3564898226601542E-2</v>
      </c>
      <c r="C555" s="5">
        <f t="shared" si="42"/>
        <v>1.7037512172611537E-2</v>
      </c>
      <c r="D555">
        <f t="shared" si="43"/>
        <v>3668.1253097192462</v>
      </c>
      <c r="E555" s="5">
        <f t="shared" si="44"/>
        <v>1878.4103211822653</v>
      </c>
    </row>
    <row r="556" spans="1:5">
      <c r="A556" s="5">
        <f t="shared" si="45"/>
        <v>55500000</v>
      </c>
      <c r="B556" s="5">
        <f t="shared" si="41"/>
        <v>1.3589383602461834E-2</v>
      </c>
      <c r="C556" s="5">
        <f t="shared" si="42"/>
        <v>1.7068265804692062E-2</v>
      </c>
      <c r="D556">
        <f t="shared" si="43"/>
        <v>3661.5160749269589</v>
      </c>
      <c r="E556" s="5">
        <f t="shared" si="44"/>
        <v>1875.0295397660302</v>
      </c>
    </row>
    <row r="557" spans="1:5">
      <c r="A557" s="5">
        <f t="shared" si="45"/>
        <v>55600000</v>
      </c>
      <c r="B557" s="5">
        <f t="shared" si="41"/>
        <v>1.3613868978322126E-2</v>
      </c>
      <c r="C557" s="5">
        <f t="shared" si="42"/>
        <v>1.709901943677259E-2</v>
      </c>
      <c r="D557">
        <f t="shared" si="43"/>
        <v>3654.9306143605436</v>
      </c>
      <c r="E557" s="5">
        <f t="shared" si="44"/>
        <v>1871.6609194377534</v>
      </c>
    </row>
    <row r="558" spans="1:5">
      <c r="A558" s="5">
        <f t="shared" si="45"/>
        <v>55700000</v>
      </c>
      <c r="B558" s="5">
        <f t="shared" si="41"/>
        <v>1.3638354354182416E-2</v>
      </c>
      <c r="C558" s="5">
        <f t="shared" si="42"/>
        <v>1.7129773068853115E-2</v>
      </c>
      <c r="D558">
        <f t="shared" si="43"/>
        <v>3648.3687999721046</v>
      </c>
      <c r="E558" s="5">
        <f t="shared" si="44"/>
        <v>1868.3043946978571</v>
      </c>
    </row>
    <row r="559" spans="1:5">
      <c r="A559" s="5">
        <f t="shared" si="45"/>
        <v>55800000</v>
      </c>
      <c r="B559" s="5">
        <f t="shared" si="41"/>
        <v>1.3662839730042708E-2</v>
      </c>
      <c r="C559" s="5">
        <f t="shared" si="42"/>
        <v>1.7160526700933643E-2</v>
      </c>
      <c r="D559">
        <f t="shared" si="43"/>
        <v>3641.8305046316523</v>
      </c>
      <c r="E559" s="5">
        <f t="shared" si="44"/>
        <v>1864.9599005162972</v>
      </c>
    </row>
    <row r="560" spans="1:5">
      <c r="A560" s="5">
        <f t="shared" si="45"/>
        <v>55900000</v>
      </c>
      <c r="B560" s="5">
        <f t="shared" si="41"/>
        <v>1.3687325105903E-2</v>
      </c>
      <c r="C560" s="5">
        <f t="shared" si="42"/>
        <v>1.7191280333014168E-2</v>
      </c>
      <c r="D560">
        <f t="shared" si="43"/>
        <v>3635.3156021188952</v>
      </c>
      <c r="E560" s="5">
        <f t="shared" si="44"/>
        <v>1861.6273723283609</v>
      </c>
    </row>
    <row r="561" spans="1:5">
      <c r="A561" s="5">
        <f t="shared" si="45"/>
        <v>56000000</v>
      </c>
      <c r="B561" s="5">
        <f t="shared" si="41"/>
        <v>1.3711810481763292E-2</v>
      </c>
      <c r="C561" s="5">
        <f t="shared" si="42"/>
        <v>1.7222033965094693E-2</v>
      </c>
      <c r="D561">
        <f t="shared" si="43"/>
        <v>3628.8239671151109</v>
      </c>
      <c r="E561" s="5">
        <f t="shared" si="44"/>
        <v>1858.3067460305097</v>
      </c>
    </row>
    <row r="562" spans="1:5">
      <c r="A562" s="5">
        <f t="shared" si="45"/>
        <v>56100000</v>
      </c>
      <c r="B562" s="5">
        <f t="shared" si="41"/>
        <v>1.3736295857623582E-2</v>
      </c>
      <c r="C562" s="5">
        <f t="shared" si="42"/>
        <v>1.7252787597175221E-2</v>
      </c>
      <c r="D562">
        <f t="shared" si="43"/>
        <v>3622.3554751951192</v>
      </c>
      <c r="E562" s="5">
        <f t="shared" si="44"/>
        <v>1854.9979579762728</v>
      </c>
    </row>
    <row r="563" spans="1:5">
      <c r="A563" s="5">
        <f>A562+100000</f>
        <v>56200000</v>
      </c>
      <c r="B563" s="5">
        <f t="shared" si="41"/>
        <v>1.3760781233483874E-2</v>
      </c>
      <c r="C563" s="5">
        <f t="shared" si="42"/>
        <v>1.7283541229255746E-2</v>
      </c>
      <c r="D563">
        <f t="shared" si="43"/>
        <v>3615.9100028193279</v>
      </c>
      <c r="E563" s="5">
        <f t="shared" si="44"/>
        <v>1851.7009449721791</v>
      </c>
    </row>
    <row r="564" spans="1:5">
      <c r="A564" s="5">
        <f t="shared" si="45"/>
        <v>56300000</v>
      </c>
      <c r="B564" s="5">
        <f t="shared" si="41"/>
        <v>1.3785266609344166E-2</v>
      </c>
      <c r="C564" s="5">
        <f t="shared" si="42"/>
        <v>1.7314294861336274E-2</v>
      </c>
      <c r="D564">
        <f t="shared" si="43"/>
        <v>3609.4874273258652</v>
      </c>
      <c r="E564" s="5">
        <f t="shared" si="44"/>
        <v>1848.415644273734</v>
      </c>
    </row>
    <row r="565" spans="1:5">
      <c r="A565" s="5">
        <f t="shared" si="45"/>
        <v>56400000</v>
      </c>
      <c r="B565" s="5">
        <f t="shared" si="41"/>
        <v>1.3809751985204458E-2</v>
      </c>
      <c r="C565" s="5">
        <f t="shared" si="42"/>
        <v>1.7345048493416799E-2</v>
      </c>
      <c r="D565">
        <f t="shared" si="43"/>
        <v>3603.0876269228056</v>
      </c>
      <c r="E565" s="5">
        <f t="shared" si="44"/>
        <v>1845.1419935814395</v>
      </c>
    </row>
    <row r="566" spans="1:5">
      <c r="A566" s="5">
        <f t="shared" si="45"/>
        <v>56500000</v>
      </c>
      <c r="B566" s="5">
        <f t="shared" si="41"/>
        <v>1.383423736106475E-2</v>
      </c>
      <c r="C566" s="5">
        <f t="shared" si="42"/>
        <v>1.7375802125497327E-2</v>
      </c>
      <c r="D566">
        <f t="shared" si="43"/>
        <v>3596.7104806804641</v>
      </c>
      <c r="E566" s="5">
        <f t="shared" si="44"/>
        <v>1841.8799310368565</v>
      </c>
    </row>
    <row r="567" spans="1:5">
      <c r="A567" s="5">
        <f t="shared" si="45"/>
        <v>56600000</v>
      </c>
      <c r="B567" s="5">
        <f t="shared" si="41"/>
        <v>1.385872273692504E-2</v>
      </c>
      <c r="C567" s="5">
        <f t="shared" si="42"/>
        <v>1.7406555757577852E-2</v>
      </c>
      <c r="D567">
        <f t="shared" si="43"/>
        <v>3590.3558685237849</v>
      </c>
      <c r="E567" s="5">
        <f t="shared" si="44"/>
        <v>1838.6293952187061</v>
      </c>
    </row>
    <row r="568" spans="1:5">
      <c r="A568" s="5">
        <f t="shared" si="45"/>
        <v>56700000</v>
      </c>
      <c r="B568" s="5">
        <f t="shared" si="41"/>
        <v>1.3883208112785332E-2</v>
      </c>
      <c r="C568" s="5">
        <f t="shared" si="42"/>
        <v>1.7437309389658377E-2</v>
      </c>
      <c r="D568">
        <f t="shared" si="43"/>
        <v>3584.0236712248011</v>
      </c>
      <c r="E568" s="5">
        <f t="shared" si="44"/>
        <v>1835.3903251390182</v>
      </c>
    </row>
    <row r="569" spans="1:5">
      <c r="A569" s="5">
        <f t="shared" si="45"/>
        <v>56800000</v>
      </c>
      <c r="B569" s="5">
        <f t="shared" si="41"/>
        <v>1.3907693488645624E-2</v>
      </c>
      <c r="C569" s="5">
        <f t="shared" si="42"/>
        <v>1.7468063021738905E-2</v>
      </c>
      <c r="D569">
        <f t="shared" si="43"/>
        <v>3577.7137703951798</v>
      </c>
      <c r="E569" s="5">
        <f t="shared" si="44"/>
        <v>1832.1626602393151</v>
      </c>
    </row>
    <row r="570" spans="1:5">
      <c r="A570" s="5">
        <f t="shared" si="45"/>
        <v>56900000</v>
      </c>
      <c r="B570" s="5">
        <f t="shared" si="41"/>
        <v>1.3932178864505916E-2</v>
      </c>
      <c r="C570" s="5">
        <f t="shared" si="42"/>
        <v>1.749881665381943E-2</v>
      </c>
      <c r="D570">
        <f t="shared" si="43"/>
        <v>3571.4260484788442</v>
      </c>
      <c r="E570" s="5">
        <f t="shared" si="44"/>
        <v>1828.9463403868376</v>
      </c>
    </row>
    <row r="571" spans="1:5">
      <c r="A571" s="5">
        <f t="shared" si="45"/>
        <v>57000000</v>
      </c>
      <c r="B571" s="5">
        <f t="shared" si="41"/>
        <v>1.3956664240366207E-2</v>
      </c>
      <c r="C571" s="5">
        <f t="shared" si="42"/>
        <v>1.7529570285899958E-2</v>
      </c>
      <c r="D571">
        <f t="shared" si="43"/>
        <v>3565.1603887446699</v>
      </c>
      <c r="E571" s="5">
        <f t="shared" si="44"/>
        <v>1825.7413058708107</v>
      </c>
    </row>
    <row r="572" spans="1:5">
      <c r="A572" s="5">
        <f t="shared" si="45"/>
        <v>57100000</v>
      </c>
      <c r="B572" s="5">
        <f t="shared" si="41"/>
        <v>1.3981149616226499E-2</v>
      </c>
      <c r="C572" s="5">
        <f t="shared" si="42"/>
        <v>1.7560323917980483E-2</v>
      </c>
      <c r="D572">
        <f t="shared" si="43"/>
        <v>3558.9166752792685</v>
      </c>
      <c r="E572" s="5">
        <f t="shared" si="44"/>
        <v>1822.5474973987491</v>
      </c>
    </row>
    <row r="573" spans="1:5">
      <c r="A573" s="5">
        <f t="shared" si="45"/>
        <v>57200000</v>
      </c>
      <c r="B573" s="5">
        <f t="shared" si="41"/>
        <v>1.4005634992086791E-2</v>
      </c>
      <c r="C573" s="5">
        <f t="shared" si="42"/>
        <v>1.7591077550061011E-2</v>
      </c>
      <c r="D573">
        <f t="shared" si="43"/>
        <v>3552.6947929798284</v>
      </c>
      <c r="E573" s="5">
        <f t="shared" si="44"/>
        <v>1819.3648560927998</v>
      </c>
    </row>
    <row r="574" spans="1:5">
      <c r="A574" s="5">
        <f t="shared" si="45"/>
        <v>57300000</v>
      </c>
      <c r="B574" s="5">
        <f t="shared" si="41"/>
        <v>1.4030120367947083E-2</v>
      </c>
      <c r="C574" s="5">
        <f t="shared" si="42"/>
        <v>1.7621831182141535E-2</v>
      </c>
      <c r="D574">
        <f t="shared" si="43"/>
        <v>3546.4946275470543</v>
      </c>
      <c r="E574" s="5">
        <f t="shared" si="44"/>
        <v>1816.1933234861242</v>
      </c>
    </row>
    <row r="575" spans="1:5">
      <c r="A575" s="5">
        <f t="shared" si="45"/>
        <v>57400000</v>
      </c>
      <c r="B575" s="5">
        <f t="shared" si="41"/>
        <v>1.4054605743807375E-2</v>
      </c>
      <c r="C575" s="5">
        <f t="shared" si="42"/>
        <v>1.765258481422206E-2</v>
      </c>
      <c r="D575">
        <f t="shared" si="43"/>
        <v>3540.3160654781573</v>
      </c>
      <c r="E575" s="5">
        <f t="shared" si="44"/>
        <v>1813.0328415193189</v>
      </c>
    </row>
    <row r="576" spans="1:5">
      <c r="A576" s="5">
        <f t="shared" si="45"/>
        <v>57500000</v>
      </c>
      <c r="B576" s="5">
        <f t="shared" si="41"/>
        <v>1.4079091119667665E-2</v>
      </c>
      <c r="C576" s="5">
        <f t="shared" si="42"/>
        <v>1.7683338446302588E-2</v>
      </c>
      <c r="D576">
        <f t="shared" si="43"/>
        <v>3534.1589940599342</v>
      </c>
      <c r="E576" s="5">
        <f t="shared" si="44"/>
        <v>1809.8833525368711</v>
      </c>
    </row>
    <row r="577" spans="1:5">
      <c r="A577" s="5">
        <f t="shared" si="45"/>
        <v>57600000</v>
      </c>
      <c r="B577" s="5">
        <f t="shared" si="41"/>
        <v>1.4103576495527957E-2</v>
      </c>
      <c r="C577" s="5">
        <f t="shared" si="42"/>
        <v>1.7714092078383113E-2</v>
      </c>
      <c r="D577">
        <f t="shared" si="43"/>
        <v>3528.023301361914</v>
      </c>
      <c r="E577" s="5">
        <f t="shared" si="44"/>
        <v>1806.7447992836533</v>
      </c>
    </row>
    <row r="578" spans="1:5">
      <c r="A578" s="5">
        <f t="shared" si="45"/>
        <v>57700000</v>
      </c>
      <c r="B578" s="5">
        <f t="shared" si="41"/>
        <v>1.4128061871388249E-2</v>
      </c>
      <c r="C578" s="5">
        <f t="shared" si="42"/>
        <v>1.7744845710463641E-2</v>
      </c>
      <c r="D578">
        <f t="shared" si="43"/>
        <v>3521.9088762295705</v>
      </c>
      <c r="E578" s="5">
        <f t="shared" si="44"/>
        <v>1803.617124901456</v>
      </c>
    </row>
    <row r="579" spans="1:5">
      <c r="A579" s="5">
        <f t="shared" si="45"/>
        <v>57800000</v>
      </c>
      <c r="B579" s="5">
        <f t="shared" ref="B579:B642" si="46">A579/(PI()*1300000000)</f>
        <v>1.4152547247248541E-2</v>
      </c>
      <c r="C579" s="5">
        <f t="shared" ref="C579:C642" si="47">1.256*A579/(PI()*$G$6)</f>
        <v>1.7775599342544166E-2</v>
      </c>
      <c r="D579">
        <f t="shared" ref="D579:D642" si="48">($G$2*299792458/$G$6/2*9)^2/(4*$G$3*A579*(1-EXP(-(C579/B579)))^2)</f>
        <v>3515.8156082776163</v>
      </c>
      <c r="E579" s="5">
        <f t="shared" ref="E579:E642" si="49">($G$2*299792458/$G$6/2*9)^2/(4*$G$3*A579)*(1+($G$7*$G$3*A579)/($G$2*299792458/$G$6/2*9))^2</f>
        <v>1800.50027292555</v>
      </c>
    </row>
    <row r="580" spans="1:5">
      <c r="A580" s="5">
        <f t="shared" si="45"/>
        <v>57900000</v>
      </c>
      <c r="B580" s="5">
        <f t="shared" si="46"/>
        <v>1.4177032623108831E-2</v>
      </c>
      <c r="C580" s="5">
        <f t="shared" si="47"/>
        <v>1.7806352974624694E-2</v>
      </c>
      <c r="D580">
        <f t="shared" si="48"/>
        <v>3509.7433878833535</v>
      </c>
      <c r="E580" s="5">
        <f t="shared" si="49"/>
        <v>1797.3941872812907</v>
      </c>
    </row>
    <row r="581" spans="1:5">
      <c r="A581" s="5">
        <f t="shared" si="45"/>
        <v>58000000</v>
      </c>
      <c r="B581" s="5">
        <f t="shared" si="46"/>
        <v>1.4201517998969123E-2</v>
      </c>
      <c r="C581" s="5">
        <f t="shared" si="47"/>
        <v>1.7837106606705219E-2</v>
      </c>
      <c r="D581">
        <f t="shared" si="48"/>
        <v>3503.6921061801072</v>
      </c>
      <c r="E581" s="5">
        <f t="shared" si="49"/>
        <v>1794.2988122807571</v>
      </c>
    </row>
    <row r="582" spans="1:5">
      <c r="A582" s="5">
        <f t="shared" si="45"/>
        <v>58100000</v>
      </c>
      <c r="B582" s="5">
        <f t="shared" si="46"/>
        <v>1.4226003374829415E-2</v>
      </c>
      <c r="C582" s="5">
        <f t="shared" si="47"/>
        <v>1.7867860238785744E-2</v>
      </c>
      <c r="D582">
        <f t="shared" si="48"/>
        <v>3497.6616550507097</v>
      </c>
      <c r="E582" s="5">
        <f t="shared" si="49"/>
        <v>1791.2140926194195</v>
      </c>
    </row>
    <row r="583" spans="1:5">
      <c r="A583" s="5">
        <f>A582+100000</f>
        <v>58200000</v>
      </c>
      <c r="B583" s="5">
        <f t="shared" si="46"/>
        <v>1.4250488750689707E-2</v>
      </c>
      <c r="C583" s="5">
        <f t="shared" si="47"/>
        <v>1.7898613870866272E-2</v>
      </c>
      <c r="D583">
        <f t="shared" si="48"/>
        <v>3491.6519271210691</v>
      </c>
      <c r="E583" s="5">
        <f t="shared" si="49"/>
        <v>1788.1399733728492</v>
      </c>
    </row>
    <row r="584" spans="1:5">
      <c r="A584" s="5">
        <f t="shared" si="45"/>
        <v>58300000</v>
      </c>
      <c r="B584" s="5">
        <f t="shared" si="46"/>
        <v>1.4274974126549999E-2</v>
      </c>
      <c r="C584" s="5">
        <f t="shared" si="47"/>
        <v>1.7929367502946797E-2</v>
      </c>
      <c r="D584">
        <f t="shared" si="48"/>
        <v>3485.6628157537943</v>
      </c>
      <c r="E584" s="5">
        <f t="shared" si="49"/>
        <v>1785.0763999934588</v>
      </c>
    </row>
    <row r="585" spans="1:5">
      <c r="A585" s="5">
        <f t="shared" ref="A585:A615" si="50">A584+100000</f>
        <v>58400000</v>
      </c>
      <c r="B585" s="5">
        <f t="shared" si="46"/>
        <v>1.4299459502410289E-2</v>
      </c>
      <c r="C585" s="5">
        <f t="shared" si="47"/>
        <v>1.7960121135027325E-2</v>
      </c>
      <c r="D585">
        <f t="shared" si="48"/>
        <v>3479.6942150418868</v>
      </c>
      <c r="E585" s="5">
        <f t="shared" si="49"/>
        <v>1782.0233183072708</v>
      </c>
    </row>
    <row r="586" spans="1:5">
      <c r="A586" s="5">
        <f t="shared" si="50"/>
        <v>58500000</v>
      </c>
      <c r="B586" s="5">
        <f t="shared" si="46"/>
        <v>1.4323944878270581E-2</v>
      </c>
      <c r="C586" s="5">
        <f t="shared" si="47"/>
        <v>1.799087476710785E-2</v>
      </c>
      <c r="D586">
        <f t="shared" si="48"/>
        <v>3473.7460198024996</v>
      </c>
      <c r="E586" s="5">
        <f t="shared" si="49"/>
        <v>1778.980674510731</v>
      </c>
    </row>
    <row r="587" spans="1:5">
      <c r="A587" s="5">
        <f t="shared" si="50"/>
        <v>58600000</v>
      </c>
      <c r="B587" s="5">
        <f t="shared" si="46"/>
        <v>1.4348430254130873E-2</v>
      </c>
      <c r="C587" s="5">
        <f t="shared" si="47"/>
        <v>1.8021628399188378E-2</v>
      </c>
      <c r="D587">
        <f t="shared" si="48"/>
        <v>3467.818125570755</v>
      </c>
      <c r="E587" s="5">
        <f t="shared" si="49"/>
        <v>1775.9484151675451</v>
      </c>
    </row>
    <row r="588" spans="1:5">
      <c r="A588" s="5">
        <f t="shared" si="50"/>
        <v>58700000</v>
      </c>
      <c r="B588" s="5">
        <f t="shared" si="46"/>
        <v>1.4372915629991165E-2</v>
      </c>
      <c r="C588" s="5">
        <f t="shared" si="47"/>
        <v>1.8052382031268903E-2</v>
      </c>
      <c r="D588">
        <f t="shared" si="48"/>
        <v>3461.9104285936323</v>
      </c>
      <c r="E588" s="5">
        <f t="shared" si="49"/>
        <v>1772.9264872055487</v>
      </c>
    </row>
    <row r="589" spans="1:5">
      <c r="A589" s="5">
        <f t="shared" si="50"/>
        <v>58800000</v>
      </c>
      <c r="B589" s="5">
        <f t="shared" si="46"/>
        <v>1.4397401005851455E-2</v>
      </c>
      <c r="C589" s="5">
        <f t="shared" si="47"/>
        <v>1.8083135663349428E-2</v>
      </c>
      <c r="D589">
        <f t="shared" si="48"/>
        <v>3456.0228258239154</v>
      </c>
      <c r="E589" s="5">
        <f t="shared" si="49"/>
        <v>1769.9148379136132</v>
      </c>
    </row>
    <row r="590" spans="1:5">
      <c r="A590" s="5">
        <f t="shared" si="50"/>
        <v>58900000</v>
      </c>
      <c r="B590" s="5">
        <f t="shared" si="46"/>
        <v>1.4421886381711747E-2</v>
      </c>
      <c r="C590" s="5">
        <f t="shared" si="47"/>
        <v>1.8113889295429956E-2</v>
      </c>
      <c r="D590">
        <f t="shared" si="48"/>
        <v>3450.1552149141976</v>
      </c>
      <c r="E590" s="5">
        <f t="shared" si="49"/>
        <v>1766.9134149385811</v>
      </c>
    </row>
    <row r="591" spans="1:5">
      <c r="A591" s="5">
        <f t="shared" si="50"/>
        <v>59000000</v>
      </c>
      <c r="B591" s="5">
        <f t="shared" si="46"/>
        <v>1.4446371757572039E-2</v>
      </c>
      <c r="C591" s="5">
        <f t="shared" si="47"/>
        <v>1.8144642927510481E-2</v>
      </c>
      <c r="D591">
        <f t="shared" si="48"/>
        <v>3444.3074942109529</v>
      </c>
      <c r="E591" s="5">
        <f t="shared" si="49"/>
        <v>1763.9221662822301</v>
      </c>
    </row>
    <row r="592" spans="1:5">
      <c r="A592" s="5">
        <f t="shared" si="50"/>
        <v>59100000</v>
      </c>
      <c r="B592" s="5">
        <f t="shared" si="46"/>
        <v>1.4470857133432331E-2</v>
      </c>
      <c r="C592" s="5">
        <f t="shared" si="47"/>
        <v>1.8175396559591009E-2</v>
      </c>
      <c r="D592">
        <f t="shared" si="48"/>
        <v>3438.4795627486674</v>
      </c>
      <c r="E592" s="5">
        <f t="shared" si="49"/>
        <v>1760.9410402982733</v>
      </c>
    </row>
    <row r="593" spans="1:5">
      <c r="A593" s="5">
        <f t="shared" si="50"/>
        <v>59200000</v>
      </c>
      <c r="B593" s="5">
        <f t="shared" si="46"/>
        <v>1.4495342509292623E-2</v>
      </c>
      <c r="C593" s="5">
        <f t="shared" si="47"/>
        <v>1.8206150191671534E-2</v>
      </c>
      <c r="D593">
        <f t="shared" si="48"/>
        <v>3432.6713202440242</v>
      </c>
      <c r="E593" s="5">
        <f t="shared" si="49"/>
        <v>1757.9699856893844</v>
      </c>
    </row>
    <row r="594" spans="1:5">
      <c r="A594" s="5">
        <f t="shared" si="50"/>
        <v>59300000</v>
      </c>
      <c r="B594" s="5">
        <f t="shared" si="46"/>
        <v>1.4519827885152914E-2</v>
      </c>
      <c r="C594" s="5">
        <f t="shared" si="47"/>
        <v>1.8236903823752062E-2</v>
      </c>
      <c r="D594">
        <f t="shared" si="48"/>
        <v>3426.8826670901549</v>
      </c>
      <c r="E594" s="5">
        <f t="shared" si="49"/>
        <v>1755.008951504255</v>
      </c>
    </row>
    <row r="595" spans="1:5">
      <c r="A595" s="5">
        <f t="shared" si="50"/>
        <v>59400000</v>
      </c>
      <c r="B595" s="5">
        <f t="shared" si="46"/>
        <v>1.4544313261013206E-2</v>
      </c>
      <c r="C595" s="5">
        <f t="shared" si="47"/>
        <v>1.8267657455832587E-2</v>
      </c>
      <c r="D595">
        <f t="shared" si="48"/>
        <v>3421.1135043509466</v>
      </c>
      <c r="E595" s="5">
        <f t="shared" si="49"/>
        <v>1752.057887134685</v>
      </c>
    </row>
    <row r="596" spans="1:5">
      <c r="A596" s="5">
        <f t="shared" si="50"/>
        <v>59500000</v>
      </c>
      <c r="B596" s="5">
        <f t="shared" si="46"/>
        <v>1.4568798636873498E-2</v>
      </c>
      <c r="C596" s="5">
        <f t="shared" si="47"/>
        <v>1.8298411087913111E-2</v>
      </c>
      <c r="D596">
        <f t="shared" si="48"/>
        <v>3415.3637337553987</v>
      </c>
      <c r="E596" s="5">
        <f t="shared" si="49"/>
        <v>1749.1167423126967</v>
      </c>
    </row>
    <row r="597" spans="1:5">
      <c r="A597" s="5">
        <f t="shared" si="50"/>
        <v>59600000</v>
      </c>
      <c r="B597" s="5">
        <f t="shared" si="46"/>
        <v>1.4593284012733789E-2</v>
      </c>
      <c r="C597" s="5">
        <f t="shared" si="47"/>
        <v>1.832916471999364E-2</v>
      </c>
      <c r="D597">
        <f t="shared" si="48"/>
        <v>3409.6332576920508</v>
      </c>
      <c r="E597" s="5">
        <f t="shared" si="49"/>
        <v>1746.1854671076815</v>
      </c>
    </row>
    <row r="598" spans="1:5">
      <c r="A598" s="5">
        <f t="shared" si="50"/>
        <v>59700000</v>
      </c>
      <c r="B598" s="5">
        <f t="shared" si="46"/>
        <v>1.461776938859408E-2</v>
      </c>
      <c r="C598" s="5">
        <f t="shared" si="47"/>
        <v>1.8359918352074164E-2</v>
      </c>
      <c r="D598">
        <f t="shared" si="48"/>
        <v>3403.9219792034546</v>
      </c>
      <c r="E598" s="5">
        <f t="shared" si="49"/>
        <v>1743.2640119235743</v>
      </c>
    </row>
    <row r="599" spans="1:5">
      <c r="A599" s="5">
        <f t="shared" si="50"/>
        <v>59800000</v>
      </c>
      <c r="B599" s="5">
        <f t="shared" si="46"/>
        <v>1.4642254764454372E-2</v>
      </c>
      <c r="C599" s="5">
        <f t="shared" si="47"/>
        <v>1.8390671984154693E-2</v>
      </c>
      <c r="D599">
        <f t="shared" si="48"/>
        <v>3398.2298019807058</v>
      </c>
      <c r="E599" s="5">
        <f t="shared" si="49"/>
        <v>1740.3523274960562</v>
      </c>
    </row>
    <row r="600" spans="1:5">
      <c r="A600" s="5">
        <f t="shared" si="50"/>
        <v>59900000</v>
      </c>
      <c r="B600" s="5">
        <f t="shared" si="46"/>
        <v>1.4666740140314664E-2</v>
      </c>
      <c r="C600" s="5">
        <f t="shared" si="47"/>
        <v>1.8421425616235217E-2</v>
      </c>
      <c r="D600">
        <f t="shared" si="48"/>
        <v>3392.556630358034</v>
      </c>
      <c r="E600" s="5">
        <f t="shared" si="49"/>
        <v>1737.4503648897851</v>
      </c>
    </row>
    <row r="601" spans="1:5">
      <c r="A601" s="5">
        <f t="shared" si="50"/>
        <v>60000000</v>
      </c>
      <c r="B601" s="5">
        <f t="shared" si="46"/>
        <v>1.4691225516174956E-2</v>
      </c>
      <c r="C601" s="5">
        <f t="shared" si="47"/>
        <v>1.8452179248315742E-2</v>
      </c>
      <c r="D601">
        <f t="shared" si="48"/>
        <v>3386.9023693074373</v>
      </c>
      <c r="E601" s="5">
        <f t="shared" si="49"/>
        <v>1734.5580754956543</v>
      </c>
    </row>
    <row r="602" spans="1:5">
      <c r="A602" s="5">
        <f t="shared" si="50"/>
        <v>60100000</v>
      </c>
      <c r="B602" s="5">
        <f t="shared" si="46"/>
        <v>1.4715710892035248E-2</v>
      </c>
      <c r="C602" s="5">
        <f t="shared" si="47"/>
        <v>1.848293288039627E-2</v>
      </c>
      <c r="D602">
        <f t="shared" si="48"/>
        <v>3381.2669244333815</v>
      </c>
      <c r="E602" s="5">
        <f t="shared" si="49"/>
        <v>1731.6754110280813</v>
      </c>
    </row>
    <row r="603" spans="1:5">
      <c r="A603" s="5">
        <f t="shared" si="50"/>
        <v>60200000</v>
      </c>
      <c r="B603" s="5">
        <f t="shared" si="46"/>
        <v>1.4740196267895538E-2</v>
      </c>
      <c r="C603" s="5">
        <f t="shared" si="47"/>
        <v>1.8513686512476795E-2</v>
      </c>
      <c r="D603">
        <f t="shared" si="48"/>
        <v>3375.6502019675454</v>
      </c>
      <c r="E603" s="5">
        <f t="shared" si="49"/>
        <v>1728.8023235223131</v>
      </c>
    </row>
    <row r="604" spans="1:5">
      <c r="A604" s="5">
        <f t="shared" si="50"/>
        <v>60300000</v>
      </c>
      <c r="B604" s="5">
        <f t="shared" si="46"/>
        <v>1.476468164375583E-2</v>
      </c>
      <c r="C604" s="5">
        <f t="shared" si="47"/>
        <v>1.8544440144557323E-2</v>
      </c>
      <c r="D604">
        <f t="shared" si="48"/>
        <v>3370.0521087636189</v>
      </c>
      <c r="E604" s="5">
        <f t="shared" si="49"/>
        <v>1725.9387653317749</v>
      </c>
    </row>
    <row r="605" spans="1:5">
      <c r="A605" s="5">
        <f t="shared" si="50"/>
        <v>60400000</v>
      </c>
      <c r="B605" s="5">
        <f t="shared" si="46"/>
        <v>1.4789167019616122E-2</v>
      </c>
      <c r="C605" s="5">
        <f t="shared" si="47"/>
        <v>1.8575193776637848E-2</v>
      </c>
      <c r="D605">
        <f t="shared" si="48"/>
        <v>3364.4725522921563</v>
      </c>
      <c r="E605" s="5">
        <f t="shared" si="49"/>
        <v>1723.08468912543</v>
      </c>
    </row>
    <row r="606" spans="1:5">
      <c r="A606" s="5">
        <f t="shared" si="50"/>
        <v>60500000</v>
      </c>
      <c r="B606" s="5">
        <f t="shared" si="46"/>
        <v>1.4813652395476414E-2</v>
      </c>
      <c r="C606" s="5">
        <f t="shared" si="47"/>
        <v>1.8605947408718376E-2</v>
      </c>
      <c r="D606">
        <f t="shared" si="48"/>
        <v>3358.9114406354747</v>
      </c>
      <c r="E606" s="5">
        <f t="shared" si="49"/>
        <v>1720.240047885176</v>
      </c>
    </row>
    <row r="607" spans="1:5">
      <c r="A607" s="5">
        <f t="shared" si="50"/>
        <v>60600000</v>
      </c>
      <c r="B607" s="5">
        <f t="shared" si="46"/>
        <v>1.4838137771336704E-2</v>
      </c>
      <c r="C607" s="5">
        <f t="shared" si="47"/>
        <v>1.8636701040798901E-2</v>
      </c>
      <c r="D607">
        <f t="shared" si="48"/>
        <v>3353.3686824826109</v>
      </c>
      <c r="E607" s="5">
        <f t="shared" si="49"/>
        <v>1717.404794903259</v>
      </c>
    </row>
    <row r="608" spans="1:5">
      <c r="A608" s="5">
        <f t="shared" si="50"/>
        <v>60700000</v>
      </c>
      <c r="B608" s="5">
        <f t="shared" si="46"/>
        <v>1.4862623147196996E-2</v>
      </c>
      <c r="C608" s="5">
        <f t="shared" si="47"/>
        <v>1.8667454672879426E-2</v>
      </c>
      <c r="D608">
        <f t="shared" si="48"/>
        <v>3347.8441871243199</v>
      </c>
      <c r="E608" s="5">
        <f t="shared" si="49"/>
        <v>1714.5788837797211</v>
      </c>
    </row>
    <row r="609" spans="1:5">
      <c r="A609" s="5">
        <f t="shared" si="50"/>
        <v>60800000</v>
      </c>
      <c r="B609" s="5">
        <f t="shared" si="46"/>
        <v>1.4887108523057288E-2</v>
      </c>
      <c r="C609" s="5">
        <f t="shared" si="47"/>
        <v>1.8698208304959954E-2</v>
      </c>
      <c r="D609">
        <f t="shared" si="48"/>
        <v>3342.3378644481286</v>
      </c>
      <c r="E609" s="5">
        <f t="shared" si="49"/>
        <v>1711.7622684198654</v>
      </c>
    </row>
    <row r="610" spans="1:5">
      <c r="A610" s="5">
        <f t="shared" si="50"/>
        <v>60900000</v>
      </c>
      <c r="B610" s="5">
        <f t="shared" si="46"/>
        <v>1.491159389891758E-2</v>
      </c>
      <c r="C610" s="5">
        <f t="shared" si="47"/>
        <v>1.8728961937040479E-2</v>
      </c>
      <c r="D610">
        <f t="shared" si="48"/>
        <v>3336.8496249334357</v>
      </c>
      <c r="E610" s="5">
        <f t="shared" si="49"/>
        <v>1708.9549030317537</v>
      </c>
    </row>
    <row r="611" spans="1:5">
      <c r="A611" s="5">
        <f t="shared" si="50"/>
        <v>61000000</v>
      </c>
      <c r="B611" s="5">
        <f t="shared" si="46"/>
        <v>1.4936079274777872E-2</v>
      </c>
      <c r="C611" s="5">
        <f t="shared" si="47"/>
        <v>1.8759715569121007E-2</v>
      </c>
      <c r="D611">
        <f t="shared" si="48"/>
        <v>3331.3793796466593</v>
      </c>
      <c r="E611" s="5">
        <f t="shared" si="49"/>
        <v>1706.1567421237214</v>
      </c>
    </row>
    <row r="612" spans="1:5">
      <c r="A612" s="5">
        <f t="shared" si="50"/>
        <v>61100000</v>
      </c>
      <c r="B612" s="5">
        <f t="shared" si="46"/>
        <v>1.4960564650638162E-2</v>
      </c>
      <c r="C612" s="5">
        <f t="shared" si="47"/>
        <v>1.8790469201201532E-2</v>
      </c>
      <c r="D612">
        <f t="shared" si="48"/>
        <v>3325.9270402364355</v>
      </c>
      <c r="E612" s="5">
        <f t="shared" si="49"/>
        <v>1703.3677405019212</v>
      </c>
    </row>
    <row r="613" spans="1:5">
      <c r="A613" s="5">
        <f t="shared" si="50"/>
        <v>61200000</v>
      </c>
      <c r="B613" s="5">
        <f t="shared" si="46"/>
        <v>1.4985050026498454E-2</v>
      </c>
      <c r="C613" s="5">
        <f t="shared" si="47"/>
        <v>1.882122283328206E-2</v>
      </c>
      <c r="D613">
        <f t="shared" si="48"/>
        <v>3320.4925189288601</v>
      </c>
      <c r="E613" s="5">
        <f t="shared" si="49"/>
        <v>1700.5878532678912</v>
      </c>
    </row>
    <row r="614" spans="1:5">
      <c r="A614" s="5">
        <f t="shared" si="50"/>
        <v>61300000</v>
      </c>
      <c r="B614" s="5">
        <f t="shared" si="46"/>
        <v>1.5009535402358746E-2</v>
      </c>
      <c r="C614" s="5">
        <f t="shared" si="47"/>
        <v>1.8851976465362585E-2</v>
      </c>
      <c r="D614">
        <f t="shared" si="48"/>
        <v>3315.0757285227769</v>
      </c>
      <c r="E614" s="5">
        <f t="shared" si="49"/>
        <v>1697.8170358161451</v>
      </c>
    </row>
    <row r="615" spans="1:5">
      <c r="A615" s="5">
        <f t="shared" si="50"/>
        <v>61400000</v>
      </c>
      <c r="B615" s="5">
        <f t="shared" si="46"/>
        <v>1.5034020778219038E-2</v>
      </c>
      <c r="C615" s="5">
        <f t="shared" si="47"/>
        <v>1.8882730097443109E-2</v>
      </c>
      <c r="D615">
        <f t="shared" si="48"/>
        <v>3309.6765823851179</v>
      </c>
      <c r="E615" s="5">
        <f t="shared" si="49"/>
        <v>1695.0552438317864</v>
      </c>
    </row>
    <row r="616" spans="1:5">
      <c r="A616" s="5">
        <f>A615+100000</f>
        <v>61500000</v>
      </c>
      <c r="B616" s="5">
        <f t="shared" si="46"/>
        <v>1.5058506154079328E-2</v>
      </c>
      <c r="C616" s="5">
        <f t="shared" si="47"/>
        <v>1.8913483729523638E-2</v>
      </c>
      <c r="D616">
        <f t="shared" si="48"/>
        <v>3304.2949944462803</v>
      </c>
      <c r="E616" s="5">
        <f t="shared" si="49"/>
        <v>1692.3024332881434</v>
      </c>
    </row>
    <row r="617" spans="1:5">
      <c r="A617" s="5">
        <f t="shared" ref="A617:A680" si="51">A616+100000</f>
        <v>61600000</v>
      </c>
      <c r="B617" s="5">
        <f t="shared" si="46"/>
        <v>1.508299152993962E-2</v>
      </c>
      <c r="C617" s="5">
        <f t="shared" si="47"/>
        <v>1.8944237361604162E-2</v>
      </c>
      <c r="D617">
        <f t="shared" si="48"/>
        <v>3298.9308791955555</v>
      </c>
      <c r="E617" s="5">
        <f t="shared" si="49"/>
        <v>1689.558560444435</v>
      </c>
    </row>
    <row r="618" spans="1:5">
      <c r="A618" s="5">
        <f t="shared" si="51"/>
        <v>61700000</v>
      </c>
      <c r="B618" s="5">
        <f t="shared" si="46"/>
        <v>1.5107476905799912E-2</v>
      </c>
      <c r="C618" s="5">
        <f t="shared" si="47"/>
        <v>1.8974990993684691E-2</v>
      </c>
      <c r="D618">
        <f t="shared" si="48"/>
        <v>3293.5841516766004</v>
      </c>
      <c r="E618" s="5">
        <f t="shared" si="49"/>
        <v>1686.8235818434482</v>
      </c>
    </row>
    <row r="619" spans="1:5">
      <c r="A619" s="5">
        <f t="shared" si="51"/>
        <v>61800000</v>
      </c>
      <c r="B619" s="5">
        <f t="shared" si="46"/>
        <v>1.5131962281660204E-2</v>
      </c>
      <c r="C619" s="5">
        <f t="shared" si="47"/>
        <v>1.9005744625765215E-2</v>
      </c>
      <c r="D619">
        <f t="shared" si="48"/>
        <v>3288.2547274829485</v>
      </c>
      <c r="E619" s="5">
        <f t="shared" si="49"/>
        <v>1684.0974543092477</v>
      </c>
    </row>
    <row r="620" spans="1:5">
      <c r="A620" s="5">
        <f t="shared" si="51"/>
        <v>61900000</v>
      </c>
      <c r="B620" s="5">
        <f t="shared" si="46"/>
        <v>1.5156447657520496E-2</v>
      </c>
      <c r="C620" s="5">
        <f t="shared" si="47"/>
        <v>1.9036498257845744E-2</v>
      </c>
      <c r="D620">
        <f t="shared" si="48"/>
        <v>3282.9425227535739</v>
      </c>
      <c r="E620" s="5">
        <f t="shared" si="49"/>
        <v>1681.3801349449036</v>
      </c>
    </row>
    <row r="621" spans="1:5">
      <c r="A621" s="5">
        <f t="shared" si="51"/>
        <v>62000000</v>
      </c>
      <c r="B621" s="5">
        <f t="shared" si="46"/>
        <v>1.5180933033380787E-2</v>
      </c>
      <c r="C621" s="5">
        <f t="shared" si="47"/>
        <v>1.9067251889926268E-2</v>
      </c>
      <c r="D621">
        <f t="shared" si="48"/>
        <v>3277.6474541684875</v>
      </c>
      <c r="E621" s="5">
        <f t="shared" si="49"/>
        <v>1678.6715811302372</v>
      </c>
    </row>
    <row r="622" spans="1:5">
      <c r="A622" s="5">
        <f t="shared" si="51"/>
        <v>62100000</v>
      </c>
      <c r="B622" s="5">
        <f t="shared" si="46"/>
        <v>1.5205418409241079E-2</v>
      </c>
      <c r="C622" s="5">
        <f t="shared" si="47"/>
        <v>1.9098005522006793E-2</v>
      </c>
      <c r="D622">
        <f t="shared" si="48"/>
        <v>3272.3694389443835</v>
      </c>
      <c r="E622" s="5">
        <f t="shared" si="49"/>
        <v>1675.9717505195986</v>
      </c>
    </row>
    <row r="623" spans="1:5">
      <c r="A623" s="5">
        <f t="shared" si="51"/>
        <v>62200000</v>
      </c>
      <c r="B623" s="5">
        <f t="shared" si="46"/>
        <v>1.5229903785101371E-2</v>
      </c>
      <c r="C623" s="5">
        <f t="shared" si="47"/>
        <v>1.9128759154087321E-2</v>
      </c>
      <c r="D623">
        <f t="shared" si="48"/>
        <v>3267.1083948303253</v>
      </c>
      <c r="E623" s="5">
        <f t="shared" si="49"/>
        <v>1673.2806010396566</v>
      </c>
    </row>
    <row r="624" spans="1:5">
      <c r="A624" s="5">
        <f t="shared" si="51"/>
        <v>62300000</v>
      </c>
      <c r="B624" s="5">
        <f t="shared" si="46"/>
        <v>1.5254389160961663E-2</v>
      </c>
      <c r="C624" s="5">
        <f t="shared" si="47"/>
        <v>1.9159512786167846E-2</v>
      </c>
      <c r="D624">
        <f t="shared" si="48"/>
        <v>3261.8642401034708</v>
      </c>
      <c r="E624" s="5">
        <f t="shared" si="49"/>
        <v>1670.5980908872136</v>
      </c>
    </row>
    <row r="625" spans="1:5">
      <c r="A625" s="5">
        <f t="shared" si="51"/>
        <v>62400000</v>
      </c>
      <c r="B625" s="5">
        <f t="shared" si="46"/>
        <v>1.5278874536821953E-2</v>
      </c>
      <c r="C625" s="5">
        <f t="shared" si="47"/>
        <v>1.9190266418248374E-2</v>
      </c>
      <c r="D625">
        <f t="shared" si="48"/>
        <v>3256.6368935648434</v>
      </c>
      <c r="E625" s="5">
        <f t="shared" si="49"/>
        <v>1667.924178527041</v>
      </c>
    </row>
    <row r="626" spans="1:5">
      <c r="A626" s="5">
        <f t="shared" si="51"/>
        <v>62500000</v>
      </c>
      <c r="B626" s="5">
        <f t="shared" si="46"/>
        <v>1.5303359912682245E-2</v>
      </c>
      <c r="C626" s="5">
        <f t="shared" si="47"/>
        <v>1.9221020050328899E-2</v>
      </c>
      <c r="D626">
        <f t="shared" si="48"/>
        <v>3251.4262745351398</v>
      </c>
      <c r="E626" s="5">
        <f t="shared" si="49"/>
        <v>1665.2588226897362</v>
      </c>
    </row>
    <row r="627" spans="1:5">
      <c r="A627" s="5">
        <f t="shared" si="51"/>
        <v>62600000</v>
      </c>
      <c r="B627" s="5">
        <f t="shared" si="46"/>
        <v>1.5327845288542537E-2</v>
      </c>
      <c r="C627" s="5">
        <f t="shared" si="47"/>
        <v>1.9251773682409427E-2</v>
      </c>
      <c r="D627">
        <f t="shared" si="48"/>
        <v>3246.2323028505784</v>
      </c>
      <c r="E627" s="5">
        <f t="shared" si="49"/>
        <v>1662.6019823695985</v>
      </c>
    </row>
    <row r="628" spans="1:5">
      <c r="A628" s="5">
        <f t="shared" si="51"/>
        <v>62700000</v>
      </c>
      <c r="B628" s="5">
        <f t="shared" si="46"/>
        <v>1.5352330664402829E-2</v>
      </c>
      <c r="C628" s="5">
        <f t="shared" si="47"/>
        <v>1.9282527314489952E-2</v>
      </c>
      <c r="D628">
        <f t="shared" si="48"/>
        <v>3241.0548988587916</v>
      </c>
      <c r="E628" s="5">
        <f t="shared" si="49"/>
        <v>1659.953616822527</v>
      </c>
    </row>
    <row r="629" spans="1:5">
      <c r="A629" s="5">
        <f t="shared" si="51"/>
        <v>62800000</v>
      </c>
      <c r="B629" s="5">
        <f t="shared" si="46"/>
        <v>1.5376816040263119E-2</v>
      </c>
      <c r="C629" s="5">
        <f t="shared" si="47"/>
        <v>1.9313280946570477E-2</v>
      </c>
      <c r="D629">
        <f t="shared" si="48"/>
        <v>3235.8939834147486</v>
      </c>
      <c r="E629" s="5">
        <f t="shared" si="49"/>
        <v>1657.313685563937</v>
      </c>
    </row>
    <row r="630" spans="1:5">
      <c r="A630" s="5">
        <f t="shared" si="51"/>
        <v>62900000</v>
      </c>
      <c r="B630" s="5">
        <f t="shared" si="46"/>
        <v>1.5401301416123411E-2</v>
      </c>
      <c r="C630" s="5">
        <f t="shared" si="47"/>
        <v>1.9344034578651005E-2</v>
      </c>
      <c r="D630">
        <f t="shared" si="48"/>
        <v>3230.7494778767286</v>
      </c>
      <c r="E630" s="5">
        <f t="shared" si="49"/>
        <v>1654.6821483666968</v>
      </c>
    </row>
    <row r="631" spans="1:5">
      <c r="A631" s="5">
        <f t="shared" si="51"/>
        <v>63000000</v>
      </c>
      <c r="B631" s="5">
        <f t="shared" si="46"/>
        <v>1.5425786791983703E-2</v>
      </c>
      <c r="C631" s="5">
        <f t="shared" si="47"/>
        <v>1.937478821073153E-2</v>
      </c>
      <c r="D631">
        <f t="shared" si="48"/>
        <v>3225.6213041023211</v>
      </c>
      <c r="E631" s="5">
        <f t="shared" si="49"/>
        <v>1652.0589652590852</v>
      </c>
    </row>
    <row r="632" spans="1:5">
      <c r="A632" s="5">
        <f t="shared" si="51"/>
        <v>63100000</v>
      </c>
      <c r="B632" s="5">
        <f t="shared" si="46"/>
        <v>1.5450272167843995E-2</v>
      </c>
      <c r="C632" s="5">
        <f t="shared" si="47"/>
        <v>1.9405541842812058E-2</v>
      </c>
      <c r="D632">
        <f t="shared" si="48"/>
        <v>3220.5093844444727</v>
      </c>
      <c r="E632" s="5">
        <f t="shared" si="49"/>
        <v>1649.4440965227693</v>
      </c>
    </row>
    <row r="633" spans="1:5">
      <c r="A633" s="5">
        <f t="shared" si="51"/>
        <v>63200000</v>
      </c>
      <c r="B633" s="5">
        <f t="shared" si="46"/>
        <v>1.5474757543704287E-2</v>
      </c>
      <c r="C633" s="5">
        <f t="shared" si="47"/>
        <v>1.9436295474892583E-2</v>
      </c>
      <c r="D633">
        <f t="shared" si="48"/>
        <v>3215.413641747567</v>
      </c>
      <c r="E633" s="5">
        <f t="shared" si="49"/>
        <v>1646.8375026907961</v>
      </c>
    </row>
    <row r="634" spans="1:5">
      <c r="A634" s="5">
        <f t="shared" si="51"/>
        <v>63300000</v>
      </c>
      <c r="B634" s="5">
        <f t="shared" si="46"/>
        <v>1.5499242919564577E-2</v>
      </c>
      <c r="C634" s="5">
        <f t="shared" si="47"/>
        <v>1.9467049106973111E-2</v>
      </c>
      <c r="D634">
        <f t="shared" si="48"/>
        <v>3210.3339993435416</v>
      </c>
      <c r="E634" s="5">
        <f t="shared" si="49"/>
        <v>1644.2391445456094</v>
      </c>
    </row>
    <row r="635" spans="1:5">
      <c r="A635" s="5">
        <f t="shared" si="51"/>
        <v>63400000</v>
      </c>
      <c r="B635" s="5">
        <f t="shared" si="46"/>
        <v>1.5523728295424869E-2</v>
      </c>
      <c r="C635" s="5">
        <f t="shared" si="47"/>
        <v>1.9497802739053636E-2</v>
      </c>
      <c r="D635">
        <f t="shared" si="48"/>
        <v>3205.270381048048</v>
      </c>
      <c r="E635" s="5">
        <f t="shared" si="49"/>
        <v>1641.6489831170827</v>
      </c>
    </row>
    <row r="636" spans="1:5">
      <c r="A636" s="5">
        <f t="shared" si="51"/>
        <v>63500000</v>
      </c>
      <c r="B636" s="5">
        <f t="shared" si="46"/>
        <v>1.5548213671285161E-2</v>
      </c>
      <c r="C636" s="5">
        <f t="shared" si="47"/>
        <v>1.9528556371134161E-2</v>
      </c>
      <c r="D636">
        <f t="shared" si="48"/>
        <v>3200.2227111566335</v>
      </c>
      <c r="E636" s="5">
        <f t="shared" si="49"/>
        <v>1639.0669796805703</v>
      </c>
    </row>
    <row r="637" spans="1:5">
      <c r="A637" s="5">
        <f t="shared" si="51"/>
        <v>63600000</v>
      </c>
      <c r="B637" s="5">
        <f t="shared" si="46"/>
        <v>1.5572699047145453E-2</v>
      </c>
      <c r="C637" s="5">
        <f t="shared" si="47"/>
        <v>1.9559310003214689E-2</v>
      </c>
      <c r="D637">
        <f t="shared" si="48"/>
        <v>3195.1909144409783</v>
      </c>
      <c r="E637" s="5">
        <f t="shared" si="49"/>
        <v>1636.4930957549782</v>
      </c>
    </row>
    <row r="638" spans="1:5">
      <c r="A638" s="5">
        <f t="shared" si="51"/>
        <v>63700000</v>
      </c>
      <c r="B638" s="5">
        <f t="shared" si="46"/>
        <v>1.5597184423005743E-2</v>
      </c>
      <c r="C638" s="5">
        <f t="shared" si="47"/>
        <v>1.9590063635295214E-2</v>
      </c>
      <c r="D638">
        <f t="shared" si="48"/>
        <v>3190.174916145153</v>
      </c>
      <c r="E638" s="5">
        <f t="shared" si="49"/>
        <v>1633.9272931008506</v>
      </c>
    </row>
    <row r="639" spans="1:5">
      <c r="A639" s="5">
        <f t="shared" si="51"/>
        <v>63800000</v>
      </c>
      <c r="B639" s="5">
        <f t="shared" si="46"/>
        <v>1.5621669798866035E-2</v>
      </c>
      <c r="C639" s="5">
        <f t="shared" si="47"/>
        <v>1.9620817267375742E-2</v>
      </c>
      <c r="D639">
        <f t="shared" si="48"/>
        <v>3185.1746419819156</v>
      </c>
      <c r="E639" s="5">
        <f t="shared" si="49"/>
        <v>1631.3695337184788</v>
      </c>
    </row>
    <row r="640" spans="1:5">
      <c r="A640" s="5">
        <f t="shared" si="51"/>
        <v>63900000</v>
      </c>
      <c r="B640" s="5">
        <f t="shared" si="46"/>
        <v>1.5646155174726329E-2</v>
      </c>
      <c r="C640" s="5">
        <f t="shared" si="47"/>
        <v>1.9651570899456267E-2</v>
      </c>
      <c r="D640">
        <f t="shared" si="48"/>
        <v>3180.1900181290489</v>
      </c>
      <c r="E640" s="5">
        <f t="shared" si="49"/>
        <v>1628.8197798460235</v>
      </c>
    </row>
    <row r="641" spans="1:5">
      <c r="A641" s="5">
        <f t="shared" si="51"/>
        <v>64000000</v>
      </c>
      <c r="B641" s="5">
        <f t="shared" si="46"/>
        <v>1.5670640550586618E-2</v>
      </c>
      <c r="C641" s="5">
        <f t="shared" si="47"/>
        <v>1.9682324531536795E-2</v>
      </c>
      <c r="D641">
        <f t="shared" si="48"/>
        <v>3175.2209712257218</v>
      </c>
      <c r="E641" s="5">
        <f t="shared" si="49"/>
        <v>1626.2779939576576</v>
      </c>
    </row>
    <row r="642" spans="1:5">
      <c r="A642" s="5">
        <f t="shared" si="51"/>
        <v>64100000</v>
      </c>
      <c r="B642" s="5">
        <f t="shared" si="46"/>
        <v>1.569512592644691E-2</v>
      </c>
      <c r="C642" s="5">
        <f t="shared" si="47"/>
        <v>1.971307816361732E-2</v>
      </c>
      <c r="D642">
        <f t="shared" si="48"/>
        <v>3170.2674283688957</v>
      </c>
      <c r="E642" s="5">
        <f t="shared" si="49"/>
        <v>1623.7441387617228</v>
      </c>
    </row>
    <row r="643" spans="1:5">
      <c r="A643" s="5">
        <f t="shared" si="51"/>
        <v>64200000</v>
      </c>
      <c r="B643" s="5">
        <f t="shared" ref="B643:B706" si="52">A643/(PI()*1300000000)</f>
        <v>1.5719611302307201E-2</v>
      </c>
      <c r="C643" s="5">
        <f t="shared" ref="C643:C706" si="53">1.256*A643/(PI()*$G$6)</f>
        <v>1.9743831795697844E-2</v>
      </c>
      <c r="D643">
        <f t="shared" ref="D643:D706" si="54">($G$2*299792458/$G$6/2*9)^2/(4*$G$3*A643*(1-EXP(-(C643/B643)))^2)</f>
        <v>3165.3293171097544</v>
      </c>
      <c r="E643" s="5">
        <f t="shared" ref="E643:E706" si="55">($G$2*299792458/$G$6/2*9)^2/(4*$G$3*A643)*(1+($G$7*$G$3*A643)/($G$2*299792458/$G$6/2*9))^2</f>
        <v>1621.2181771989099</v>
      </c>
    </row>
    <row r="644" spans="1:5">
      <c r="A644" s="5">
        <f t="shared" si="51"/>
        <v>64300000</v>
      </c>
      <c r="B644" s="5">
        <f t="shared" si="52"/>
        <v>1.5744096678167493E-2</v>
      </c>
      <c r="C644" s="5">
        <f t="shared" si="53"/>
        <v>1.9774585427778373E-2</v>
      </c>
      <c r="D644">
        <f t="shared" si="54"/>
        <v>3160.4065654501746</v>
      </c>
      <c r="E644" s="5">
        <f t="shared" si="55"/>
        <v>1618.7000724404475</v>
      </c>
    </row>
    <row r="645" spans="1:5">
      <c r="A645" s="5">
        <f t="shared" si="51"/>
        <v>64400000</v>
      </c>
      <c r="B645" s="5">
        <f t="shared" si="52"/>
        <v>1.5768582054027785E-2</v>
      </c>
      <c r="C645" s="5">
        <f t="shared" si="53"/>
        <v>1.9805339059858897E-2</v>
      </c>
      <c r="D645">
        <f t="shared" si="54"/>
        <v>3155.499101839227</v>
      </c>
      <c r="E645" s="5">
        <f t="shared" si="55"/>
        <v>1616.1897878863158</v>
      </c>
    </row>
    <row r="646" spans="1:5">
      <c r="A646" s="5">
        <f t="shared" si="51"/>
        <v>64500000</v>
      </c>
      <c r="B646" s="5">
        <f t="shared" si="52"/>
        <v>1.5793067429888077E-2</v>
      </c>
      <c r="C646" s="5">
        <f t="shared" si="53"/>
        <v>1.9836092691939426E-2</v>
      </c>
      <c r="D646">
        <f t="shared" si="54"/>
        <v>3150.606855169709</v>
      </c>
      <c r="E646" s="5">
        <f t="shared" si="55"/>
        <v>1613.6872871634716</v>
      </c>
    </row>
    <row r="647" spans="1:5">
      <c r="A647" s="5">
        <f t="shared" si="51"/>
        <v>64600000</v>
      </c>
      <c r="B647" s="5">
        <f t="shared" si="52"/>
        <v>1.5817552805748369E-2</v>
      </c>
      <c r="C647" s="5">
        <f t="shared" si="53"/>
        <v>1.986684632401995E-2</v>
      </c>
      <c r="D647">
        <f t="shared" si="54"/>
        <v>3145.7297547747094</v>
      </c>
      <c r="E647" s="5">
        <f t="shared" si="55"/>
        <v>1611.1925341240913</v>
      </c>
    </row>
    <row r="648" spans="1:5">
      <c r="A648" s="5">
        <f t="shared" si="51"/>
        <v>64700000</v>
      </c>
      <c r="B648" s="5">
        <f t="shared" si="52"/>
        <v>1.5842038181608661E-2</v>
      </c>
      <c r="C648" s="5">
        <f t="shared" si="53"/>
        <v>1.9897599956100478E-2</v>
      </c>
      <c r="D648">
        <f t="shared" si="54"/>
        <v>3140.8677304242078</v>
      </c>
      <c r="E648" s="5">
        <f t="shared" si="55"/>
        <v>1608.7054928438311</v>
      </c>
    </row>
    <row r="649" spans="1:5">
      <c r="A649" s="5">
        <f t="shared" si="51"/>
        <v>64800000</v>
      </c>
      <c r="B649" s="5">
        <f t="shared" si="52"/>
        <v>1.5866523557468953E-2</v>
      </c>
      <c r="C649" s="5">
        <f t="shared" si="53"/>
        <v>1.9928353588181003E-2</v>
      </c>
      <c r="D649">
        <f t="shared" si="54"/>
        <v>3136.020712321701</v>
      </c>
      <c r="E649" s="5">
        <f t="shared" si="55"/>
        <v>1606.2261276201025</v>
      </c>
    </row>
    <row r="650" spans="1:5">
      <c r="A650" s="5">
        <f t="shared" si="51"/>
        <v>64900000</v>
      </c>
      <c r="B650" s="5">
        <f t="shared" si="52"/>
        <v>1.5891008933329242E-2</v>
      </c>
      <c r="C650" s="5">
        <f t="shared" si="53"/>
        <v>1.9959107220261528E-2</v>
      </c>
      <c r="D650">
        <f t="shared" si="54"/>
        <v>3131.1886311008666</v>
      </c>
      <c r="E650" s="5">
        <f t="shared" si="55"/>
        <v>1603.7544029703636</v>
      </c>
    </row>
    <row r="651" spans="1:5">
      <c r="A651" s="5">
        <f t="shared" si="51"/>
        <v>65000000</v>
      </c>
      <c r="B651" s="5">
        <f t="shared" si="52"/>
        <v>1.5915494309189534E-2</v>
      </c>
      <c r="C651" s="5">
        <f t="shared" si="53"/>
        <v>1.9989860852342056E-2</v>
      </c>
      <c r="D651">
        <f t="shared" si="54"/>
        <v>3126.3714178222494</v>
      </c>
      <c r="E651" s="5">
        <f t="shared" si="55"/>
        <v>1601.290283630427</v>
      </c>
    </row>
    <row r="652" spans="1:5">
      <c r="A652" s="5">
        <f t="shared" si="51"/>
        <v>65100000</v>
      </c>
      <c r="B652" s="5">
        <f t="shared" si="52"/>
        <v>1.5939979685049826E-2</v>
      </c>
      <c r="C652" s="5">
        <f t="shared" si="53"/>
        <v>2.0020614484422581E-2</v>
      </c>
      <c r="D652">
        <f t="shared" si="54"/>
        <v>3121.569003969988</v>
      </c>
      <c r="E652" s="5">
        <f t="shared" si="55"/>
        <v>1598.8337345527823</v>
      </c>
    </row>
    <row r="653" spans="1:5">
      <c r="A653" s="5">
        <f t="shared" si="51"/>
        <v>65200000</v>
      </c>
      <c r="B653" s="5">
        <f t="shared" si="52"/>
        <v>1.5964465060910118E-2</v>
      </c>
      <c r="C653" s="5">
        <f t="shared" si="53"/>
        <v>2.0051368116503109E-2</v>
      </c>
      <c r="D653">
        <f t="shared" si="54"/>
        <v>3116.7813214485618</v>
      </c>
      <c r="E653" s="5">
        <f t="shared" si="55"/>
        <v>1596.3847209049338</v>
      </c>
    </row>
    <row r="654" spans="1:5">
      <c r="A654" s="5">
        <f t="shared" si="51"/>
        <v>65300000</v>
      </c>
      <c r="B654" s="5">
        <f t="shared" si="52"/>
        <v>1.598895043677041E-2</v>
      </c>
      <c r="C654" s="5">
        <f t="shared" si="53"/>
        <v>2.0082121748583634E-2</v>
      </c>
      <c r="D654">
        <f t="shared" si="54"/>
        <v>3112.0083025795752</v>
      </c>
      <c r="E654" s="5">
        <f t="shared" si="55"/>
        <v>1593.9432080677559</v>
      </c>
    </row>
    <row r="655" spans="1:5">
      <c r="A655" s="5">
        <f t="shared" si="51"/>
        <v>65400000</v>
      </c>
      <c r="B655" s="5">
        <f t="shared" si="52"/>
        <v>1.6013435812630702E-2</v>
      </c>
      <c r="C655" s="5">
        <f t="shared" si="53"/>
        <v>2.0112875380664162E-2</v>
      </c>
      <c r="D655">
        <f t="shared" si="54"/>
        <v>3107.2498800985659</v>
      </c>
      <c r="E655" s="5">
        <f t="shared" si="55"/>
        <v>1591.5091616338605</v>
      </c>
    </row>
    <row r="656" spans="1:5">
      <c r="A656" s="5">
        <f t="shared" si="51"/>
        <v>65500000</v>
      </c>
      <c r="B656" s="5">
        <f t="shared" si="52"/>
        <v>1.6037921188490994E-2</v>
      </c>
      <c r="C656" s="5">
        <f t="shared" si="53"/>
        <v>2.0143629012744687E-2</v>
      </c>
      <c r="D656">
        <f t="shared" si="54"/>
        <v>3102.5059871518511</v>
      </c>
      <c r="E656" s="5">
        <f t="shared" si="55"/>
        <v>1589.0825474059791</v>
      </c>
    </row>
    <row r="657" spans="1:5">
      <c r="A657" s="5">
        <f t="shared" si="51"/>
        <v>65600000</v>
      </c>
      <c r="B657" s="5">
        <f t="shared" si="52"/>
        <v>1.6062406564351286E-2</v>
      </c>
      <c r="C657" s="5">
        <f t="shared" si="53"/>
        <v>2.0174382644825212E-2</v>
      </c>
      <c r="D657">
        <f t="shared" si="54"/>
        <v>3097.7765572933877</v>
      </c>
      <c r="E657" s="5">
        <f t="shared" si="55"/>
        <v>1586.6633313953655</v>
      </c>
    </row>
    <row r="658" spans="1:5">
      <c r="A658" s="5">
        <f t="shared" si="51"/>
        <v>65700000</v>
      </c>
      <c r="B658" s="5">
        <f t="shared" si="52"/>
        <v>1.6086891940211578E-2</v>
      </c>
      <c r="C658" s="5">
        <f t="shared" si="53"/>
        <v>2.020513627690574E-2</v>
      </c>
      <c r="D658">
        <f t="shared" si="54"/>
        <v>3093.0615244816777</v>
      </c>
      <c r="E658" s="5">
        <f t="shared" si="55"/>
        <v>1584.2514798202062</v>
      </c>
    </row>
    <row r="659" spans="1:5">
      <c r="A659" s="5">
        <f>A658+100000</f>
        <v>65800000</v>
      </c>
      <c r="B659" s="5">
        <f t="shared" si="52"/>
        <v>1.6111377316071866E-2</v>
      </c>
      <c r="C659" s="5">
        <f t="shared" si="53"/>
        <v>2.0235889908986265E-2</v>
      </c>
      <c r="D659">
        <f t="shared" si="54"/>
        <v>3088.3608230766904</v>
      </c>
      <c r="E659" s="5">
        <f t="shared" si="55"/>
        <v>1581.8469591040475</v>
      </c>
    </row>
    <row r="660" spans="1:5">
      <c r="A660" s="5">
        <f t="shared" si="51"/>
        <v>65900000</v>
      </c>
      <c r="B660" s="5">
        <f t="shared" si="52"/>
        <v>1.6135862691932158E-2</v>
      </c>
      <c r="C660" s="5">
        <f t="shared" si="53"/>
        <v>2.0266643541066793E-2</v>
      </c>
      <c r="D660">
        <f t="shared" si="54"/>
        <v>3083.6743878368165</v>
      </c>
      <c r="E660" s="5">
        <f t="shared" si="55"/>
        <v>1579.4497358742381</v>
      </c>
    </row>
    <row r="661" spans="1:5">
      <c r="A661" s="5">
        <f t="shared" si="51"/>
        <v>66000000</v>
      </c>
      <c r="B661" s="5">
        <f t="shared" si="52"/>
        <v>1.616034806779245E-2</v>
      </c>
      <c r="C661" s="5">
        <f t="shared" si="53"/>
        <v>2.0297397173147318E-2</v>
      </c>
      <c r="D661">
        <f t="shared" si="54"/>
        <v>3079.0021539158515</v>
      </c>
      <c r="E661" s="5">
        <f t="shared" si="55"/>
        <v>1577.0597769603855</v>
      </c>
    </row>
    <row r="662" spans="1:5">
      <c r="A662" s="5">
        <f t="shared" si="51"/>
        <v>66100000</v>
      </c>
      <c r="B662" s="5">
        <f t="shared" si="52"/>
        <v>1.6184833443652742E-2</v>
      </c>
      <c r="C662" s="5">
        <f t="shared" si="53"/>
        <v>2.0328150805227846E-2</v>
      </c>
      <c r="D662">
        <f t="shared" si="54"/>
        <v>3074.3440568600035</v>
      </c>
      <c r="E662" s="5">
        <f t="shared" si="55"/>
        <v>1574.6770493928261</v>
      </c>
    </row>
    <row r="663" spans="1:5">
      <c r="A663" s="5">
        <f t="shared" si="51"/>
        <v>66200000</v>
      </c>
      <c r="B663" s="5">
        <f t="shared" si="52"/>
        <v>1.6209318819513034E-2</v>
      </c>
      <c r="C663" s="5">
        <f t="shared" si="53"/>
        <v>2.0358904437308371E-2</v>
      </c>
      <c r="D663">
        <f t="shared" si="54"/>
        <v>3069.7000326049279</v>
      </c>
      <c r="E663" s="5">
        <f t="shared" si="55"/>
        <v>1572.3015204011085</v>
      </c>
    </row>
    <row r="664" spans="1:5">
      <c r="A664" s="5">
        <f t="shared" si="51"/>
        <v>66300000</v>
      </c>
      <c r="B664" s="5">
        <f t="shared" si="52"/>
        <v>1.6233804195373326E-2</v>
      </c>
      <c r="C664" s="5">
        <f t="shared" si="53"/>
        <v>2.0389658069388895E-2</v>
      </c>
      <c r="D664">
        <f t="shared" si="54"/>
        <v>3065.070017472794</v>
      </c>
      <c r="E664" s="5">
        <f t="shared" si="55"/>
        <v>1569.9331574124915</v>
      </c>
    </row>
    <row r="665" spans="1:5">
      <c r="A665" s="5">
        <f t="shared" si="51"/>
        <v>66400000</v>
      </c>
      <c r="B665" s="5">
        <f t="shared" si="52"/>
        <v>1.6258289571233618E-2</v>
      </c>
      <c r="C665" s="5">
        <f t="shared" si="53"/>
        <v>2.0420411701469424E-2</v>
      </c>
      <c r="D665">
        <f t="shared" si="54"/>
        <v>3060.453948169371</v>
      </c>
      <c r="E665" s="5">
        <f t="shared" si="55"/>
        <v>1567.5719280504541</v>
      </c>
    </row>
    <row r="666" spans="1:5">
      <c r="A666" s="5">
        <f t="shared" si="51"/>
        <v>66500000</v>
      </c>
      <c r="B666" s="5">
        <f t="shared" si="52"/>
        <v>1.628277494709391E-2</v>
      </c>
      <c r="C666" s="5">
        <f t="shared" si="53"/>
        <v>2.0451165333549948E-2</v>
      </c>
      <c r="D666">
        <f t="shared" si="54"/>
        <v>3055.8517617811463</v>
      </c>
      <c r="E666" s="5">
        <f t="shared" si="55"/>
        <v>1565.2178001332227</v>
      </c>
    </row>
    <row r="667" spans="1:5">
      <c r="A667" s="5">
        <f t="shared" si="51"/>
        <v>66600000</v>
      </c>
      <c r="B667" s="5">
        <f t="shared" si="52"/>
        <v>1.6307260322954199E-2</v>
      </c>
      <c r="C667" s="5">
        <f t="shared" si="53"/>
        <v>2.0481918965630477E-2</v>
      </c>
      <c r="D667">
        <f t="shared" si="54"/>
        <v>3051.2633957724656</v>
      </c>
      <c r="E667" s="5">
        <f t="shared" si="55"/>
        <v>1562.8707416723075</v>
      </c>
    </row>
    <row r="668" spans="1:5">
      <c r="A668" s="5">
        <f t="shared" si="51"/>
        <v>66700000</v>
      </c>
      <c r="B668" s="5">
        <f t="shared" si="52"/>
        <v>1.6331745698814491E-2</v>
      </c>
      <c r="C668" s="5">
        <f t="shared" si="53"/>
        <v>2.0512672597711001E-2</v>
      </c>
      <c r="D668">
        <f t="shared" si="54"/>
        <v>3046.6887879827018</v>
      </c>
      <c r="E668" s="5">
        <f t="shared" si="55"/>
        <v>1560.5307208710531</v>
      </c>
    </row>
    <row r="669" spans="1:5">
      <c r="A669" s="5">
        <f t="shared" si="51"/>
        <v>66800000</v>
      </c>
      <c r="B669" s="5">
        <f t="shared" si="52"/>
        <v>1.6356231074674783E-2</v>
      </c>
      <c r="C669" s="5">
        <f t="shared" si="53"/>
        <v>2.054342622979153E-2</v>
      </c>
      <c r="D669">
        <f t="shared" si="54"/>
        <v>3042.1278766234459</v>
      </c>
      <c r="E669" s="5">
        <f t="shared" si="55"/>
        <v>1558.1977061232037</v>
      </c>
    </row>
    <row r="670" spans="1:5">
      <c r="A670" s="5">
        <f t="shared" si="51"/>
        <v>66900000</v>
      </c>
      <c r="B670" s="5">
        <f t="shared" si="52"/>
        <v>1.6380716450535075E-2</v>
      </c>
      <c r="C670" s="5">
        <f t="shared" si="53"/>
        <v>2.0574179861872054E-2</v>
      </c>
      <c r="D670">
        <f t="shared" si="54"/>
        <v>3037.5806002757286</v>
      </c>
      <c r="E670" s="5">
        <f t="shared" si="55"/>
        <v>1555.8716660114794</v>
      </c>
    </row>
    <row r="671" spans="1:5">
      <c r="A671" s="5">
        <f t="shared" si="51"/>
        <v>67000000</v>
      </c>
      <c r="B671" s="5">
        <f t="shared" si="52"/>
        <v>1.6405201826395367E-2</v>
      </c>
      <c r="C671" s="5">
        <f t="shared" si="53"/>
        <v>2.0604933493952579E-2</v>
      </c>
      <c r="D671">
        <f t="shared" si="54"/>
        <v>3033.0468978872568</v>
      </c>
      <c r="E671" s="5">
        <f t="shared" si="55"/>
        <v>1553.5525693061659</v>
      </c>
    </row>
    <row r="672" spans="1:5">
      <c r="A672" s="5">
        <f t="shared" si="51"/>
        <v>67100000</v>
      </c>
      <c r="B672" s="5">
        <f t="shared" si="52"/>
        <v>1.6429687202255659E-2</v>
      </c>
      <c r="C672" s="5">
        <f t="shared" si="53"/>
        <v>2.0635687126033107E-2</v>
      </c>
      <c r="D672">
        <f t="shared" si="54"/>
        <v>3028.5267087696902</v>
      </c>
      <c r="E672" s="5">
        <f t="shared" si="55"/>
        <v>1551.2403849637183</v>
      </c>
    </row>
    <row r="673" spans="1:5">
      <c r="A673" s="5">
        <f t="shared" si="51"/>
        <v>67200000</v>
      </c>
      <c r="B673" s="5">
        <f t="shared" si="52"/>
        <v>1.645417257811595E-2</v>
      </c>
      <c r="C673" s="5">
        <f t="shared" si="53"/>
        <v>2.0666440758113632E-2</v>
      </c>
      <c r="D673">
        <f t="shared" si="54"/>
        <v>3024.019972595926</v>
      </c>
      <c r="E673" s="5">
        <f t="shared" si="55"/>
        <v>1548.9350821253736</v>
      </c>
    </row>
    <row r="674" spans="1:5">
      <c r="A674" s="5">
        <f t="shared" si="51"/>
        <v>67300000</v>
      </c>
      <c r="B674" s="5">
        <f t="shared" si="52"/>
        <v>1.6478657953976242E-2</v>
      </c>
      <c r="C674" s="5">
        <f t="shared" si="53"/>
        <v>2.069719439019416E-2</v>
      </c>
      <c r="D674">
        <f t="shared" si="54"/>
        <v>3019.5266293974178</v>
      </c>
      <c r="E674" s="5">
        <f t="shared" si="55"/>
        <v>1546.636630115778</v>
      </c>
    </row>
    <row r="675" spans="1:5">
      <c r="A675" s="5">
        <f t="shared" si="51"/>
        <v>67400000</v>
      </c>
      <c r="B675" s="5">
        <f t="shared" si="52"/>
        <v>1.6503143329836534E-2</v>
      </c>
      <c r="C675" s="5">
        <f t="shared" si="53"/>
        <v>2.0727948022274685E-2</v>
      </c>
      <c r="D675">
        <f t="shared" si="54"/>
        <v>3015.0466195615168</v>
      </c>
      <c r="E675" s="5">
        <f t="shared" si="55"/>
        <v>1544.3449984416295</v>
      </c>
    </row>
    <row r="676" spans="1:5">
      <c r="A676" s="5">
        <f t="shared" si="51"/>
        <v>67500000</v>
      </c>
      <c r="B676" s="5">
        <f t="shared" si="52"/>
        <v>1.6527628705696823E-2</v>
      </c>
      <c r="C676" s="5">
        <f t="shared" si="53"/>
        <v>2.0758701654355213E-2</v>
      </c>
      <c r="D676">
        <f t="shared" si="54"/>
        <v>3010.5798838288324</v>
      </c>
      <c r="E676" s="5">
        <f t="shared" si="55"/>
        <v>1542.0601567903261</v>
      </c>
    </row>
    <row r="677" spans="1:5">
      <c r="A677" s="5">
        <f t="shared" si="51"/>
        <v>67600000</v>
      </c>
      <c r="B677" s="5">
        <f t="shared" si="52"/>
        <v>1.6552114081557115E-2</v>
      </c>
      <c r="C677" s="5">
        <f t="shared" si="53"/>
        <v>2.0789455286435738E-2</v>
      </c>
      <c r="D677">
        <f t="shared" si="54"/>
        <v>3006.1263632906248</v>
      </c>
      <c r="E677" s="5">
        <f t="shared" si="55"/>
        <v>1539.7820750286296</v>
      </c>
    </row>
    <row r="678" spans="1:5">
      <c r="A678" s="5">
        <f t="shared" si="51"/>
        <v>67700000</v>
      </c>
      <c r="B678" s="5">
        <f t="shared" si="52"/>
        <v>1.6576599457417407E-2</v>
      </c>
      <c r="C678" s="5">
        <f t="shared" si="53"/>
        <v>2.0820208918516263E-2</v>
      </c>
      <c r="D678">
        <f t="shared" si="54"/>
        <v>3001.6859993862072</v>
      </c>
      <c r="E678" s="5">
        <f t="shared" si="55"/>
        <v>1537.5107232013431</v>
      </c>
    </row>
    <row r="679" spans="1:5">
      <c r="A679" s="5">
        <f>A678+100000</f>
        <v>67800000</v>
      </c>
      <c r="B679" s="5">
        <f t="shared" si="52"/>
        <v>1.6601084833277699E-2</v>
      </c>
      <c r="C679" s="5">
        <f t="shared" si="53"/>
        <v>2.0850962550596791E-2</v>
      </c>
      <c r="D679">
        <f t="shared" si="54"/>
        <v>2997.2587339003867</v>
      </c>
      <c r="E679" s="5">
        <f t="shared" si="55"/>
        <v>1535.2460715299956</v>
      </c>
    </row>
    <row r="680" spans="1:5">
      <c r="A680" s="5">
        <f t="shared" si="51"/>
        <v>67900000</v>
      </c>
      <c r="B680" s="5">
        <f t="shared" si="52"/>
        <v>1.6625570209137991E-2</v>
      </c>
      <c r="C680" s="5">
        <f t="shared" si="53"/>
        <v>2.0881716182677316E-2</v>
      </c>
      <c r="D680">
        <f t="shared" si="54"/>
        <v>2992.8445089609168</v>
      </c>
      <c r="E680" s="5">
        <f t="shared" si="55"/>
        <v>1532.9880904115414</v>
      </c>
    </row>
    <row r="681" spans="1:5">
      <c r="A681" s="5">
        <f t="shared" ref="A681:A732" si="56">A680+100000</f>
        <v>68000000</v>
      </c>
      <c r="B681" s="5">
        <f t="shared" si="52"/>
        <v>1.6650055584998283E-2</v>
      </c>
      <c r="C681" s="5">
        <f t="shared" si="53"/>
        <v>2.0912469814757844E-2</v>
      </c>
      <c r="D681">
        <f t="shared" si="54"/>
        <v>2988.4432670359738</v>
      </c>
      <c r="E681" s="5">
        <f t="shared" si="55"/>
        <v>1530.7367504170707</v>
      </c>
    </row>
    <row r="682" spans="1:5">
      <c r="A682" s="5">
        <f t="shared" si="56"/>
        <v>68100000</v>
      </c>
      <c r="B682" s="5">
        <f t="shared" si="52"/>
        <v>1.6674540960858575E-2</v>
      </c>
      <c r="C682" s="5">
        <f t="shared" si="53"/>
        <v>2.0943223446838369E-2</v>
      </c>
      <c r="D682">
        <f t="shared" si="54"/>
        <v>2984.0549509316625</v>
      </c>
      <c r="E682" s="5">
        <f t="shared" si="55"/>
        <v>1528.4920222905318</v>
      </c>
    </row>
    <row r="683" spans="1:5">
      <c r="A683" s="5">
        <f t="shared" si="56"/>
        <v>68200000</v>
      </c>
      <c r="B683" s="5">
        <f t="shared" si="52"/>
        <v>1.6699026336718867E-2</v>
      </c>
      <c r="C683" s="5">
        <f t="shared" si="53"/>
        <v>2.0973977078918897E-2</v>
      </c>
      <c r="D683">
        <f t="shared" si="54"/>
        <v>2979.6795037895345</v>
      </c>
      <c r="E683" s="5">
        <f t="shared" si="55"/>
        <v>1526.2538769474602</v>
      </c>
    </row>
    <row r="684" spans="1:5">
      <c r="A684" s="5">
        <f t="shared" si="56"/>
        <v>68300000</v>
      </c>
      <c r="B684" s="5">
        <f t="shared" si="52"/>
        <v>1.6723511712579159E-2</v>
      </c>
      <c r="C684" s="5">
        <f t="shared" si="53"/>
        <v>2.1004730710999422E-2</v>
      </c>
      <c r="D684">
        <f t="shared" si="54"/>
        <v>2975.3168690841317</v>
      </c>
      <c r="E684" s="5">
        <f t="shared" si="55"/>
        <v>1524.0222854737272</v>
      </c>
    </row>
    <row r="685" spans="1:5">
      <c r="A685" s="5">
        <f t="shared" si="56"/>
        <v>68400000</v>
      </c>
      <c r="B685" s="5">
        <f t="shared" si="52"/>
        <v>1.6747997088439447E-2</v>
      </c>
      <c r="C685" s="5">
        <f t="shared" si="53"/>
        <v>2.1035484343079947E-2</v>
      </c>
      <c r="D685">
        <f t="shared" si="54"/>
        <v>2970.9669906205586</v>
      </c>
      <c r="E685" s="5">
        <f t="shared" si="55"/>
        <v>1521.7972191242914</v>
      </c>
    </row>
    <row r="686" spans="1:5">
      <c r="A686" s="5">
        <f t="shared" si="56"/>
        <v>68500000</v>
      </c>
      <c r="B686" s="5">
        <f t="shared" si="52"/>
        <v>1.6772482464299739E-2</v>
      </c>
      <c r="C686" s="5">
        <f t="shared" si="53"/>
        <v>2.1066237975160475E-2</v>
      </c>
      <c r="D686">
        <f t="shared" si="54"/>
        <v>2966.6298125320614</v>
      </c>
      <c r="E686" s="5">
        <f t="shared" si="55"/>
        <v>1519.5786493219659</v>
      </c>
    </row>
    <row r="687" spans="1:5">
      <c r="A687" s="5">
        <f t="shared" si="56"/>
        <v>68600000</v>
      </c>
      <c r="B687" s="5">
        <f t="shared" si="52"/>
        <v>1.6796967840160031E-2</v>
      </c>
      <c r="C687" s="5">
        <f t="shared" si="53"/>
        <v>2.1096991607241E-2</v>
      </c>
      <c r="D687">
        <f t="shared" si="54"/>
        <v>2962.3052792776421</v>
      </c>
      <c r="E687" s="5">
        <f t="shared" si="55"/>
        <v>1517.366547656196</v>
      </c>
    </row>
    <row r="688" spans="1:5">
      <c r="A688" s="5">
        <f t="shared" si="56"/>
        <v>68700000</v>
      </c>
      <c r="B688" s="5">
        <f t="shared" si="52"/>
        <v>1.6821453216020323E-2</v>
      </c>
      <c r="C688" s="5">
        <f t="shared" si="53"/>
        <v>2.1127745239321528E-2</v>
      </c>
      <c r="D688">
        <f t="shared" si="54"/>
        <v>2957.9933356396828</v>
      </c>
      <c r="E688" s="5">
        <f t="shared" si="55"/>
        <v>1515.1608858818429</v>
      </c>
    </row>
    <row r="689" spans="1:5">
      <c r="A689" s="5">
        <f t="shared" si="56"/>
        <v>68800000</v>
      </c>
      <c r="B689" s="5">
        <f t="shared" si="52"/>
        <v>1.6845938591880615E-2</v>
      </c>
      <c r="C689" s="5">
        <f t="shared" si="53"/>
        <v>2.1158498871402052E-2</v>
      </c>
      <c r="D689">
        <f t="shared" si="54"/>
        <v>2953.6939267216021</v>
      </c>
      <c r="E689" s="5">
        <f t="shared" si="55"/>
        <v>1512.9616359179852</v>
      </c>
    </row>
    <row r="690" spans="1:5">
      <c r="A690" s="5">
        <f t="shared" si="56"/>
        <v>68900000</v>
      </c>
      <c r="B690" s="5">
        <f t="shared" si="52"/>
        <v>1.6870423967740907E-2</v>
      </c>
      <c r="C690" s="5">
        <f t="shared" si="53"/>
        <v>2.1189252503482581E-2</v>
      </c>
      <c r="D690">
        <f t="shared" si="54"/>
        <v>2949.4069979455189</v>
      </c>
      <c r="E690" s="5">
        <f t="shared" si="55"/>
        <v>1510.7687698467246</v>
      </c>
    </row>
    <row r="691" spans="1:5">
      <c r="A691" s="5">
        <f t="shared" si="56"/>
        <v>69000000</v>
      </c>
      <c r="B691" s="5">
        <f t="shared" si="52"/>
        <v>1.6894909343601199E-2</v>
      </c>
      <c r="C691" s="5">
        <f t="shared" si="53"/>
        <v>2.1220006135563105E-2</v>
      </c>
      <c r="D691">
        <f t="shared" si="54"/>
        <v>2945.1324950499452</v>
      </c>
      <c r="E691" s="5">
        <f t="shared" si="55"/>
        <v>1508.5822599120081</v>
      </c>
    </row>
    <row r="692" spans="1:5">
      <c r="A692" s="5">
        <f t="shared" si="56"/>
        <v>69100000</v>
      </c>
      <c r="B692" s="5">
        <f t="shared" si="52"/>
        <v>1.6919394719461491E-2</v>
      </c>
      <c r="C692" s="5">
        <f t="shared" si="53"/>
        <v>2.125075976764363E-2</v>
      </c>
      <c r="D692">
        <f t="shared" si="54"/>
        <v>2940.8703640874996</v>
      </c>
      <c r="E692" s="5">
        <f t="shared" si="55"/>
        <v>1506.4020785184503</v>
      </c>
    </row>
    <row r="693" spans="1:5">
      <c r="A693" s="5">
        <f t="shared" si="56"/>
        <v>69200000</v>
      </c>
      <c r="B693" s="5">
        <f t="shared" si="52"/>
        <v>1.6943880095321783E-2</v>
      </c>
      <c r="C693" s="5">
        <f t="shared" si="53"/>
        <v>2.1281513399724158E-2</v>
      </c>
      <c r="D693">
        <f t="shared" si="54"/>
        <v>2936.6205514226335</v>
      </c>
      <c r="E693" s="5">
        <f t="shared" si="55"/>
        <v>1504.2281982301802</v>
      </c>
    </row>
    <row r="694" spans="1:5">
      <c r="A694" s="5">
        <f t="shared" si="56"/>
        <v>69300000</v>
      </c>
      <c r="B694" s="5">
        <f t="shared" si="52"/>
        <v>1.6968365471182072E-2</v>
      </c>
      <c r="C694" s="5">
        <f t="shared" si="53"/>
        <v>2.1312267031804683E-2</v>
      </c>
      <c r="D694">
        <f t="shared" si="54"/>
        <v>2932.3830037293824</v>
      </c>
      <c r="E694" s="5">
        <f t="shared" si="55"/>
        <v>1502.0605917696862</v>
      </c>
    </row>
    <row r="695" spans="1:5">
      <c r="A695" s="5">
        <f t="shared" si="56"/>
        <v>69400000</v>
      </c>
      <c r="B695" s="5">
        <f t="shared" si="52"/>
        <v>1.6992850847042364E-2</v>
      </c>
      <c r="C695" s="5">
        <f t="shared" si="53"/>
        <v>2.1343020663885211E-2</v>
      </c>
      <c r="D695">
        <f t="shared" si="54"/>
        <v>2928.1576679891382</v>
      </c>
      <c r="E695" s="5">
        <f t="shared" si="55"/>
        <v>1499.8992320166744</v>
      </c>
    </row>
    <row r="696" spans="1:5">
      <c r="A696" s="5">
        <f t="shared" si="56"/>
        <v>69500000</v>
      </c>
      <c r="B696" s="5">
        <f t="shared" si="52"/>
        <v>1.7017336222902656E-2</v>
      </c>
      <c r="C696" s="5">
        <f t="shared" si="53"/>
        <v>2.1373774295965736E-2</v>
      </c>
      <c r="D696">
        <f t="shared" si="54"/>
        <v>2923.9444914884352</v>
      </c>
      <c r="E696" s="5">
        <f t="shared" si="55"/>
        <v>1497.7440920069405</v>
      </c>
    </row>
    <row r="697" spans="1:5">
      <c r="A697" s="5">
        <f t="shared" si="56"/>
        <v>69600000</v>
      </c>
      <c r="B697" s="5">
        <f t="shared" si="52"/>
        <v>1.7041821598762948E-2</v>
      </c>
      <c r="C697" s="5">
        <f t="shared" si="53"/>
        <v>2.1404527928046264E-2</v>
      </c>
      <c r="D697">
        <f t="shared" si="54"/>
        <v>2919.743421816755</v>
      </c>
      <c r="E697" s="5">
        <f t="shared" si="55"/>
        <v>1495.5951449312461</v>
      </c>
    </row>
    <row r="698" spans="1:5">
      <c r="A698" s="5">
        <f t="shared" si="56"/>
        <v>69700000</v>
      </c>
      <c r="B698" s="5">
        <f t="shared" si="52"/>
        <v>1.706630697462324E-2</v>
      </c>
      <c r="C698" s="5">
        <f t="shared" si="53"/>
        <v>2.1435281560126789E-2</v>
      </c>
      <c r="D698">
        <f t="shared" si="54"/>
        <v>2915.5544068643649</v>
      </c>
      <c r="E698" s="5">
        <f t="shared" si="55"/>
        <v>1493.452364134208</v>
      </c>
    </row>
    <row r="699" spans="1:5">
      <c r="A699" s="5">
        <f t="shared" si="56"/>
        <v>69800000</v>
      </c>
      <c r="B699" s="5">
        <f t="shared" si="52"/>
        <v>1.7090792350483532E-2</v>
      </c>
      <c r="C699" s="5">
        <f t="shared" si="53"/>
        <v>2.1466035192207314E-2</v>
      </c>
      <c r="D699">
        <f t="shared" si="54"/>
        <v>2911.3773948201465</v>
      </c>
      <c r="E699" s="5">
        <f t="shared" si="55"/>
        <v>1491.3157231131956</v>
      </c>
    </row>
    <row r="700" spans="1:5">
      <c r="A700" s="5">
        <f t="shared" si="56"/>
        <v>69900000</v>
      </c>
      <c r="B700" s="5">
        <f t="shared" si="52"/>
        <v>1.7115277726343824E-2</v>
      </c>
      <c r="C700" s="5">
        <f t="shared" si="53"/>
        <v>2.1496788824287842E-2</v>
      </c>
      <c r="D700">
        <f t="shared" si="54"/>
        <v>2907.2123341694742</v>
      </c>
      <c r="E700" s="5">
        <f t="shared" si="55"/>
        <v>1489.1851955172399</v>
      </c>
    </row>
    <row r="701" spans="1:5">
      <c r="A701" s="5">
        <f t="shared" si="56"/>
        <v>70000000</v>
      </c>
      <c r="B701" s="5">
        <f t="shared" si="52"/>
        <v>1.7139763102204116E-2</v>
      </c>
      <c r="C701" s="5">
        <f t="shared" si="53"/>
        <v>2.1527542456368367E-2</v>
      </c>
      <c r="D701">
        <f t="shared" si="54"/>
        <v>2903.0591736920887</v>
      </c>
      <c r="E701" s="5">
        <f t="shared" si="55"/>
        <v>1487.0607551459464</v>
      </c>
    </row>
    <row r="702" spans="1:5">
      <c r="A702" s="5">
        <f t="shared" si="56"/>
        <v>70100000</v>
      </c>
      <c r="B702" s="5">
        <f t="shared" si="52"/>
        <v>1.7164248478064408E-2</v>
      </c>
      <c r="C702" s="5">
        <f t="shared" si="53"/>
        <v>2.1558296088448895E-2</v>
      </c>
      <c r="D702">
        <f t="shared" si="54"/>
        <v>2898.9178624600031</v>
      </c>
      <c r="E702" s="5">
        <f t="shared" si="55"/>
        <v>1484.942375948425</v>
      </c>
    </row>
    <row r="703" spans="1:5">
      <c r="A703" s="5">
        <f t="shared" si="56"/>
        <v>70200000</v>
      </c>
      <c r="B703" s="5">
        <f t="shared" si="52"/>
        <v>1.7188733853924696E-2</v>
      </c>
      <c r="C703" s="5">
        <f t="shared" si="53"/>
        <v>2.158904972052942E-2</v>
      </c>
      <c r="D703">
        <f t="shared" si="54"/>
        <v>2894.7883498354167</v>
      </c>
      <c r="E703" s="5">
        <f t="shared" si="55"/>
        <v>1482.8300320222245</v>
      </c>
    </row>
    <row r="704" spans="1:5">
      <c r="A704" s="5">
        <f t="shared" si="56"/>
        <v>70300000</v>
      </c>
      <c r="B704" s="5">
        <f t="shared" si="52"/>
        <v>1.7213219229784988E-2</v>
      </c>
      <c r="C704" s="5">
        <f t="shared" si="53"/>
        <v>2.1619803352609948E-2</v>
      </c>
      <c r="D704">
        <f t="shared" si="54"/>
        <v>2890.6705854686511</v>
      </c>
      <c r="E704" s="5">
        <f t="shared" si="55"/>
        <v>1480.7236976122747</v>
      </c>
    </row>
    <row r="705" spans="1:5">
      <c r="A705" s="5">
        <f t="shared" si="56"/>
        <v>70400000</v>
      </c>
      <c r="B705" s="5">
        <f t="shared" si="52"/>
        <v>1.723770460564528E-2</v>
      </c>
      <c r="C705" s="5">
        <f t="shared" si="53"/>
        <v>2.1650556984690473E-2</v>
      </c>
      <c r="D705">
        <f t="shared" si="54"/>
        <v>2886.564519296111</v>
      </c>
      <c r="E705" s="5">
        <f t="shared" si="55"/>
        <v>1478.6233471098424</v>
      </c>
    </row>
    <row r="706" spans="1:5">
      <c r="A706" s="5">
        <f t="shared" si="56"/>
        <v>70500000</v>
      </c>
      <c r="B706" s="5">
        <f t="shared" si="52"/>
        <v>1.7262189981505572E-2</v>
      </c>
      <c r="C706" s="5">
        <f t="shared" si="53"/>
        <v>2.1681310616770998E-2</v>
      </c>
      <c r="D706">
        <f t="shared" si="54"/>
        <v>2882.4701015382443</v>
      </c>
      <c r="E706" s="5">
        <f t="shared" si="55"/>
        <v>1476.5289550514904</v>
      </c>
    </row>
    <row r="707" spans="1:5">
      <c r="A707" s="5">
        <f t="shared" si="56"/>
        <v>70600000</v>
      </c>
      <c r="B707" s="5">
        <f t="shared" ref="B707:B770" si="57">A707/(PI()*1300000000)</f>
        <v>1.7286675357365864E-2</v>
      </c>
      <c r="C707" s="5">
        <f t="shared" ref="C707:C770" si="58">1.256*A707/(PI()*$G$6)</f>
        <v>2.1712064248851526E-2</v>
      </c>
      <c r="D707">
        <f t="shared" ref="D707:D770" si="59">($G$2*299792458/$G$6/2*9)^2/(4*$G$3*A707*(1-EXP(-(C707/B707)))^2)</f>
        <v>2878.3872826975389</v>
      </c>
      <c r="E707" s="5">
        <f t="shared" ref="E707:E770" si="60">($G$2*299792458/$G$6/2*9)^2/(4*$G$3*A707)*(1+($G$7*$G$3*A707)/($G$2*299792458/$G$6/2*9))^2</f>
        <v>1474.4404961180514</v>
      </c>
    </row>
    <row r="708" spans="1:5">
      <c r="A708" s="5">
        <f t="shared" si="56"/>
        <v>70700000</v>
      </c>
      <c r="B708" s="5">
        <f t="shared" si="57"/>
        <v>1.7311160733226156E-2</v>
      </c>
      <c r="C708" s="5">
        <f t="shared" si="58"/>
        <v>2.1742817880932051E-2</v>
      </c>
      <c r="D708">
        <f t="shared" si="59"/>
        <v>2874.3160135565236</v>
      </c>
      <c r="E708" s="5">
        <f t="shared" si="60"/>
        <v>1472.3579451336066</v>
      </c>
    </row>
    <row r="709" spans="1:5">
      <c r="A709" s="5">
        <f t="shared" si="56"/>
        <v>70800000</v>
      </c>
      <c r="B709" s="5">
        <f t="shared" si="57"/>
        <v>1.7335646109086448E-2</v>
      </c>
      <c r="C709" s="5">
        <f t="shared" si="58"/>
        <v>2.1773571513012579E-2</v>
      </c>
      <c r="D709">
        <f t="shared" si="59"/>
        <v>2870.2562451757944</v>
      </c>
      <c r="E709" s="5">
        <f t="shared" si="60"/>
        <v>1470.2812770644746</v>
      </c>
    </row>
    <row r="710" spans="1:5">
      <c r="A710" s="5">
        <f t="shared" si="56"/>
        <v>70900000</v>
      </c>
      <c r="B710" s="5">
        <f t="shared" si="57"/>
        <v>1.736013148494674E-2</v>
      </c>
      <c r="C710" s="5">
        <f t="shared" si="58"/>
        <v>2.1804325145093104E-2</v>
      </c>
      <c r="D710">
        <f t="shared" si="59"/>
        <v>2866.2079288920486</v>
      </c>
      <c r="E710" s="5">
        <f t="shared" si="60"/>
        <v>1468.2104670182055</v>
      </c>
    </row>
    <row r="711" spans="1:5">
      <c r="A711" s="5">
        <f t="shared" si="56"/>
        <v>71000000</v>
      </c>
      <c r="B711" s="5">
        <f t="shared" si="57"/>
        <v>1.7384616860807032E-2</v>
      </c>
      <c r="C711" s="5">
        <f t="shared" si="58"/>
        <v>2.1835078777173632E-2</v>
      </c>
      <c r="D711">
        <f t="shared" si="59"/>
        <v>2862.1710163161438</v>
      </c>
      <c r="E711" s="5">
        <f t="shared" si="60"/>
        <v>1466.1454902425905</v>
      </c>
    </row>
    <row r="712" spans="1:5">
      <c r="A712" s="5">
        <f t="shared" si="56"/>
        <v>71100000</v>
      </c>
      <c r="B712" s="5">
        <f t="shared" si="57"/>
        <v>1.740910223666732E-2</v>
      </c>
      <c r="C712" s="5">
        <f t="shared" si="58"/>
        <v>2.1865832409254157E-2</v>
      </c>
      <c r="D712">
        <f t="shared" si="59"/>
        <v>2858.1454593311701</v>
      </c>
      <c r="E712" s="5">
        <f t="shared" si="60"/>
        <v>1464.0863221246736</v>
      </c>
    </row>
    <row r="713" spans="1:5">
      <c r="A713" s="5">
        <f t="shared" si="56"/>
        <v>71200000</v>
      </c>
      <c r="B713" s="5">
        <f t="shared" si="57"/>
        <v>1.7433587612527612E-2</v>
      </c>
      <c r="C713" s="5">
        <f t="shared" si="58"/>
        <v>2.1896586041334681E-2</v>
      </c>
      <c r="D713">
        <f t="shared" si="59"/>
        <v>2854.131210090537</v>
      </c>
      <c r="E713" s="5">
        <f t="shared" si="60"/>
        <v>1462.0329381897734</v>
      </c>
    </row>
    <row r="714" spans="1:5">
      <c r="A714" s="5">
        <f t="shared" si="56"/>
        <v>71300000</v>
      </c>
      <c r="B714" s="5">
        <f t="shared" si="57"/>
        <v>1.7458072988387904E-2</v>
      </c>
      <c r="C714" s="5">
        <f t="shared" si="58"/>
        <v>2.192733967341521E-2</v>
      </c>
      <c r="D714">
        <f t="shared" si="59"/>
        <v>2850.1282210160757</v>
      </c>
      <c r="E714" s="5">
        <f t="shared" si="60"/>
        <v>1459.9853141005137</v>
      </c>
    </row>
    <row r="715" spans="1:5">
      <c r="A715" s="5">
        <f t="shared" si="56"/>
        <v>71400000</v>
      </c>
      <c r="B715" s="5">
        <f t="shared" si="57"/>
        <v>1.7482558364248196E-2</v>
      </c>
      <c r="C715" s="5">
        <f t="shared" si="58"/>
        <v>2.1958093305495734E-2</v>
      </c>
      <c r="D715">
        <f t="shared" si="59"/>
        <v>2846.1364447961655</v>
      </c>
      <c r="E715" s="5">
        <f t="shared" si="60"/>
        <v>1457.9434256558625</v>
      </c>
    </row>
    <row r="716" spans="1:5">
      <c r="A716" s="5">
        <f t="shared" si="56"/>
        <v>71500000</v>
      </c>
      <c r="B716" s="5">
        <f t="shared" si="57"/>
        <v>1.7507043740108488E-2</v>
      </c>
      <c r="C716" s="5">
        <f t="shared" si="58"/>
        <v>2.1988846937576263E-2</v>
      </c>
      <c r="D716">
        <f t="shared" si="59"/>
        <v>2842.1558343838633</v>
      </c>
      <c r="E716" s="5">
        <f t="shared" si="60"/>
        <v>1455.9072487901783</v>
      </c>
    </row>
    <row r="717" spans="1:5">
      <c r="A717" s="5">
        <f t="shared" si="56"/>
        <v>71600000</v>
      </c>
      <c r="B717" s="5">
        <f t="shared" si="57"/>
        <v>1.753152911596878E-2</v>
      </c>
      <c r="C717" s="5">
        <f t="shared" si="58"/>
        <v>2.2019600569656787E-2</v>
      </c>
      <c r="D717">
        <f t="shared" si="59"/>
        <v>2838.1863429950586</v>
      </c>
      <c r="E717" s="5">
        <f t="shared" si="60"/>
        <v>1453.8767595722641</v>
      </c>
    </row>
    <row r="718" spans="1:5">
      <c r="A718" s="5">
        <f t="shared" si="56"/>
        <v>71700000</v>
      </c>
      <c r="B718" s="5">
        <f t="shared" si="57"/>
        <v>1.7556014491829072E-2</v>
      </c>
      <c r="C718" s="5">
        <f t="shared" si="58"/>
        <v>2.2050354201737316E-2</v>
      </c>
      <c r="D718">
        <f t="shared" si="59"/>
        <v>2834.2279241066417</v>
      </c>
      <c r="E718" s="5">
        <f t="shared" si="60"/>
        <v>1451.8519342044312</v>
      </c>
    </row>
    <row r="719" spans="1:5">
      <c r="A719" s="5">
        <f t="shared" si="56"/>
        <v>71800000</v>
      </c>
      <c r="B719" s="5">
        <f t="shared" si="57"/>
        <v>1.7580499867689364E-2</v>
      </c>
      <c r="C719" s="5">
        <f t="shared" si="58"/>
        <v>2.208110783381784E-2</v>
      </c>
      <c r="D719">
        <f t="shared" si="59"/>
        <v>2830.2805314546831</v>
      </c>
      <c r="E719" s="5">
        <f t="shared" si="60"/>
        <v>1449.8327490215665</v>
      </c>
    </row>
    <row r="720" spans="1:5">
      <c r="A720" s="5">
        <f t="shared" si="56"/>
        <v>71900000</v>
      </c>
      <c r="B720" s="5">
        <f t="shared" si="57"/>
        <v>1.7604985243549656E-2</v>
      </c>
      <c r="C720" s="5">
        <f t="shared" si="58"/>
        <v>2.2111861465898365E-2</v>
      </c>
      <c r="D720">
        <f t="shared" si="59"/>
        <v>2826.3441190326321</v>
      </c>
      <c r="E720" s="5">
        <f t="shared" si="60"/>
        <v>1447.8191804902146</v>
      </c>
    </row>
    <row r="721" spans="1:5">
      <c r="A721" s="5">
        <f t="shared" si="56"/>
        <v>72000000</v>
      </c>
      <c r="B721" s="5">
        <f t="shared" si="57"/>
        <v>1.7629470619409945E-2</v>
      </c>
      <c r="C721" s="5">
        <f t="shared" si="58"/>
        <v>2.2142615097978893E-2</v>
      </c>
      <c r="D721">
        <f t="shared" si="59"/>
        <v>2822.4186410895304</v>
      </c>
      <c r="E721" s="5">
        <f t="shared" si="60"/>
        <v>1445.8112052076615</v>
      </c>
    </row>
    <row r="722" spans="1:5">
      <c r="A722" s="5">
        <f>A721+100000</f>
        <v>72100000</v>
      </c>
      <c r="B722" s="5">
        <f t="shared" si="57"/>
        <v>1.7653955995270237E-2</v>
      </c>
      <c r="C722" s="5">
        <f t="shared" si="58"/>
        <v>2.2173368730059418E-2</v>
      </c>
      <c r="D722">
        <f t="shared" si="59"/>
        <v>2818.5040521282417</v>
      </c>
      <c r="E722" s="5">
        <f t="shared" si="60"/>
        <v>1443.8087999010258</v>
      </c>
    </row>
    <row r="723" spans="1:5">
      <c r="A723" s="5">
        <f t="shared" si="56"/>
        <v>72200000</v>
      </c>
      <c r="B723" s="5">
        <f t="shared" si="57"/>
        <v>1.7678441371130529E-2</v>
      </c>
      <c r="C723" s="5">
        <f t="shared" si="58"/>
        <v>2.2204122362139946E-2</v>
      </c>
      <c r="D723">
        <f t="shared" si="59"/>
        <v>2814.6003069036869</v>
      </c>
      <c r="E723" s="5">
        <f t="shared" si="60"/>
        <v>1441.8119414263647</v>
      </c>
    </row>
    <row r="724" spans="1:5">
      <c r="A724" s="5">
        <f t="shared" si="56"/>
        <v>72300000</v>
      </c>
      <c r="B724" s="5">
        <f t="shared" si="57"/>
        <v>1.7702926746990821E-2</v>
      </c>
      <c r="C724" s="5">
        <f t="shared" si="58"/>
        <v>2.2234875994220471E-2</v>
      </c>
      <c r="D724">
        <f t="shared" si="59"/>
        <v>2810.7073604211096</v>
      </c>
      <c r="E724" s="5">
        <f t="shared" si="60"/>
        <v>1439.8206067677772</v>
      </c>
    </row>
    <row r="725" spans="1:5">
      <c r="A725" s="5">
        <f t="shared" si="56"/>
        <v>72400000</v>
      </c>
      <c r="B725" s="5">
        <f t="shared" si="57"/>
        <v>1.7727412122851113E-2</v>
      </c>
      <c r="C725" s="5">
        <f t="shared" si="58"/>
        <v>2.2265629626300999E-2</v>
      </c>
      <c r="D725">
        <f t="shared" si="59"/>
        <v>2806.8251679343402</v>
      </c>
      <c r="E725" s="5">
        <f t="shared" si="60"/>
        <v>1437.8347730365231</v>
      </c>
    </row>
    <row r="726" spans="1:5">
      <c r="A726" s="5">
        <f t="shared" si="56"/>
        <v>72500000</v>
      </c>
      <c r="B726" s="5">
        <f t="shared" si="57"/>
        <v>1.7751897498711405E-2</v>
      </c>
      <c r="C726" s="5">
        <f t="shared" si="58"/>
        <v>2.2296383258381524E-2</v>
      </c>
      <c r="D726">
        <f t="shared" si="59"/>
        <v>2802.953684944086</v>
      </c>
      <c r="E726" s="5">
        <f t="shared" si="60"/>
        <v>1435.8544174701444</v>
      </c>
    </row>
    <row r="727" spans="1:5">
      <c r="A727" s="5">
        <f t="shared" si="56"/>
        <v>72600000</v>
      </c>
      <c r="B727" s="5">
        <f t="shared" si="57"/>
        <v>1.7776382874571697E-2</v>
      </c>
      <c r="C727" s="5">
        <f t="shared" si="58"/>
        <v>2.2327136890462049E-2</v>
      </c>
      <c r="D727">
        <f t="shared" si="59"/>
        <v>2799.0928671962288</v>
      </c>
      <c r="E727" s="5">
        <f t="shared" si="60"/>
        <v>1433.8795174315958</v>
      </c>
    </row>
    <row r="728" spans="1:5">
      <c r="A728" s="5">
        <f t="shared" si="56"/>
        <v>72700000</v>
      </c>
      <c r="B728" s="5">
        <f t="shared" si="57"/>
        <v>1.7800868250431989E-2</v>
      </c>
      <c r="C728" s="5">
        <f t="shared" si="58"/>
        <v>2.2357890522542577E-2</v>
      </c>
      <c r="D728">
        <f t="shared" si="59"/>
        <v>2795.2426706801407</v>
      </c>
      <c r="E728" s="5">
        <f t="shared" si="60"/>
        <v>1431.9100504083824</v>
      </c>
    </row>
    <row r="729" spans="1:5">
      <c r="A729" s="5">
        <f t="shared" si="56"/>
        <v>72800000</v>
      </c>
      <c r="B729" s="5">
        <f t="shared" si="57"/>
        <v>1.7825353626292281E-2</v>
      </c>
      <c r="C729" s="5">
        <f t="shared" si="58"/>
        <v>2.2388644154623102E-2</v>
      </c>
      <c r="D729">
        <f t="shared" si="59"/>
        <v>2791.4030516270086</v>
      </c>
      <c r="E729" s="5">
        <f t="shared" si="60"/>
        <v>1429.9459940117054</v>
      </c>
    </row>
    <row r="730" spans="1:5">
      <c r="A730" s="5">
        <f t="shared" si="56"/>
        <v>72900000</v>
      </c>
      <c r="B730" s="5">
        <f t="shared" si="57"/>
        <v>1.7849839002152569E-2</v>
      </c>
      <c r="C730" s="5">
        <f t="shared" si="58"/>
        <v>2.241939778670363E-2</v>
      </c>
      <c r="D730">
        <f t="shared" si="59"/>
        <v>2787.5739665081778</v>
      </c>
      <c r="E730" s="5">
        <f t="shared" si="60"/>
        <v>1427.9873259756123</v>
      </c>
    </row>
    <row r="731" spans="1:5">
      <c r="A731" s="5">
        <f t="shared" si="56"/>
        <v>73000000</v>
      </c>
      <c r="B731" s="5">
        <f t="shared" si="57"/>
        <v>1.7874324378012861E-2</v>
      </c>
      <c r="C731" s="5">
        <f t="shared" si="58"/>
        <v>2.2450151418784155E-2</v>
      </c>
      <c r="D731">
        <f t="shared" si="59"/>
        <v>2783.75537203351</v>
      </c>
      <c r="E731" s="5">
        <f t="shared" si="60"/>
        <v>1426.0340241561548</v>
      </c>
    </row>
    <row r="732" spans="1:5">
      <c r="A732" s="5">
        <f t="shared" si="56"/>
        <v>73100000</v>
      </c>
      <c r="B732" s="5">
        <f t="shared" si="57"/>
        <v>1.7898809753873153E-2</v>
      </c>
      <c r="C732" s="5">
        <f t="shared" si="58"/>
        <v>2.2480905050864679E-2</v>
      </c>
      <c r="D732">
        <f t="shared" si="59"/>
        <v>2779.9472251497432</v>
      </c>
      <c r="E732" s="5">
        <f t="shared" si="60"/>
        <v>1424.0860665305561</v>
      </c>
    </row>
    <row r="733" spans="1:5">
      <c r="A733" s="5">
        <f>A732+100000</f>
        <v>73200000</v>
      </c>
      <c r="B733" s="5">
        <f t="shared" si="57"/>
        <v>1.7923295129733445E-2</v>
      </c>
      <c r="C733" s="5">
        <f t="shared" si="58"/>
        <v>2.2511658682945208E-2</v>
      </c>
      <c r="D733">
        <f t="shared" si="59"/>
        <v>2776.1494830388833</v>
      </c>
      <c r="E733" s="5">
        <f t="shared" si="60"/>
        <v>1422.1434311963828</v>
      </c>
    </row>
    <row r="734" spans="1:5">
      <c r="A734" s="5">
        <f t="shared" ref="A734:A797" si="61">A733+100000</f>
        <v>73300000</v>
      </c>
      <c r="B734" s="5">
        <f t="shared" si="57"/>
        <v>1.7947780505593737E-2</v>
      </c>
      <c r="C734" s="5">
        <f t="shared" si="58"/>
        <v>2.2542412315025732E-2</v>
      </c>
      <c r="D734">
        <f t="shared" si="59"/>
        <v>2772.3621031165922</v>
      </c>
      <c r="E734" s="5">
        <f t="shared" si="60"/>
        <v>1420.2060963707231</v>
      </c>
    </row>
    <row r="735" spans="1:5">
      <c r="A735" s="5">
        <f t="shared" si="61"/>
        <v>73400000</v>
      </c>
      <c r="B735" s="5">
        <f t="shared" si="57"/>
        <v>1.7972265881454029E-2</v>
      </c>
      <c r="C735" s="5">
        <f t="shared" si="58"/>
        <v>2.2573165947106261E-2</v>
      </c>
      <c r="D735">
        <f t="shared" si="59"/>
        <v>2768.5850430306027</v>
      </c>
      <c r="E735" s="5">
        <f t="shared" si="60"/>
        <v>1418.2740403893733</v>
      </c>
    </row>
    <row r="736" spans="1:5">
      <c r="A736" s="5">
        <f t="shared" si="61"/>
        <v>73500000</v>
      </c>
      <c r="B736" s="5">
        <f t="shared" si="57"/>
        <v>1.7996751257314321E-2</v>
      </c>
      <c r="C736" s="5">
        <f t="shared" si="58"/>
        <v>2.2603919579186785E-2</v>
      </c>
      <c r="D736">
        <f t="shared" si="59"/>
        <v>2764.8182606591326</v>
      </c>
      <c r="E736" s="5">
        <f t="shared" si="60"/>
        <v>1416.3472417060295</v>
      </c>
    </row>
    <row r="737" spans="1:5">
      <c r="A737" s="5">
        <f t="shared" si="61"/>
        <v>73600000</v>
      </c>
      <c r="B737" s="5">
        <f t="shared" si="57"/>
        <v>1.8021236633174613E-2</v>
      </c>
      <c r="C737" s="5">
        <f t="shared" si="58"/>
        <v>2.2634673211267314E-2</v>
      </c>
      <c r="D737">
        <f t="shared" si="59"/>
        <v>2761.0617141093235</v>
      </c>
      <c r="E737" s="5">
        <f t="shared" si="60"/>
        <v>1414.4256788914881</v>
      </c>
    </row>
    <row r="738" spans="1:5">
      <c r="A738" s="5">
        <f t="shared" si="61"/>
        <v>73700000</v>
      </c>
      <c r="B738" s="5">
        <f t="shared" si="57"/>
        <v>1.8045722009034905E-2</v>
      </c>
      <c r="C738" s="5">
        <f t="shared" si="58"/>
        <v>2.2665426843347838E-2</v>
      </c>
      <c r="D738">
        <f t="shared" si="59"/>
        <v>2757.3153617156881</v>
      </c>
      <c r="E738" s="5">
        <f t="shared" si="60"/>
        <v>1412.5093306328506</v>
      </c>
    </row>
    <row r="739" spans="1:5">
      <c r="A739" s="5">
        <f t="shared" si="61"/>
        <v>73800000</v>
      </c>
      <c r="B739" s="5">
        <f t="shared" si="57"/>
        <v>1.8070207384895193E-2</v>
      </c>
      <c r="C739" s="5">
        <f t="shared" si="58"/>
        <v>2.2696180475428363E-2</v>
      </c>
      <c r="D739">
        <f t="shared" si="59"/>
        <v>2753.5791620385667</v>
      </c>
      <c r="E739" s="5">
        <f t="shared" si="60"/>
        <v>1410.5981757327352</v>
      </c>
    </row>
    <row r="740" spans="1:5">
      <c r="A740" s="5">
        <f t="shared" si="61"/>
        <v>73900000</v>
      </c>
      <c r="B740" s="5">
        <f t="shared" si="57"/>
        <v>1.8094692760755485E-2</v>
      </c>
      <c r="C740" s="5">
        <f t="shared" si="58"/>
        <v>2.2726934107508891E-2</v>
      </c>
      <c r="D740">
        <f t="shared" si="59"/>
        <v>2749.8530738626014</v>
      </c>
      <c r="E740" s="5">
        <f t="shared" si="60"/>
        <v>1408.6921931084958</v>
      </c>
    </row>
    <row r="741" spans="1:5">
      <c r="A741" s="5">
        <f t="shared" si="61"/>
        <v>74000000</v>
      </c>
      <c r="B741" s="5">
        <f t="shared" si="57"/>
        <v>1.8119178136615777E-2</v>
      </c>
      <c r="C741" s="5">
        <f t="shared" si="58"/>
        <v>2.2757687739589416E-2</v>
      </c>
      <c r="D741">
        <f t="shared" si="59"/>
        <v>2746.137056195219</v>
      </c>
      <c r="E741" s="5">
        <f t="shared" si="60"/>
        <v>1406.7913617914458</v>
      </c>
    </row>
    <row r="742" spans="1:5">
      <c r="A742" s="5">
        <f t="shared" si="61"/>
        <v>74100000</v>
      </c>
      <c r="B742" s="5">
        <f t="shared" si="57"/>
        <v>1.8143663512476069E-2</v>
      </c>
      <c r="C742" s="5">
        <f t="shared" si="58"/>
        <v>2.2788441371669944E-2</v>
      </c>
      <c r="D742">
        <f t="shared" si="59"/>
        <v>2742.4310682651312</v>
      </c>
      <c r="E742" s="5">
        <f t="shared" si="60"/>
        <v>1404.8956609260913</v>
      </c>
    </row>
    <row r="743" spans="1:5">
      <c r="A743" s="5">
        <f t="shared" si="61"/>
        <v>74200000</v>
      </c>
      <c r="B743" s="5">
        <f t="shared" si="57"/>
        <v>1.8168148888336361E-2</v>
      </c>
      <c r="C743" s="5">
        <f t="shared" si="58"/>
        <v>2.2819195003750469E-2</v>
      </c>
      <c r="D743">
        <f t="shared" si="59"/>
        <v>2738.7350695208388</v>
      </c>
      <c r="E743" s="5">
        <f t="shared" si="60"/>
        <v>1403.0050697693655</v>
      </c>
    </row>
    <row r="744" spans="1:5">
      <c r="A744" s="5">
        <f t="shared" si="61"/>
        <v>74300000</v>
      </c>
      <c r="B744" s="5">
        <f t="shared" si="57"/>
        <v>1.8192634264196653E-2</v>
      </c>
      <c r="C744" s="5">
        <f t="shared" si="58"/>
        <v>2.2849948635830997E-2</v>
      </c>
      <c r="D744">
        <f t="shared" si="59"/>
        <v>2735.0490196291548</v>
      </c>
      <c r="E744" s="5">
        <f t="shared" si="60"/>
        <v>1401.1195676898749</v>
      </c>
    </row>
    <row r="745" spans="1:5">
      <c r="A745" s="5">
        <f t="shared" si="61"/>
        <v>74400000</v>
      </c>
      <c r="B745" s="5">
        <f t="shared" si="57"/>
        <v>1.8217119640056945E-2</v>
      </c>
      <c r="C745" s="5">
        <f t="shared" si="58"/>
        <v>2.2880702267911522E-2</v>
      </c>
      <c r="D745">
        <f t="shared" si="59"/>
        <v>2731.3728784737395</v>
      </c>
      <c r="E745" s="5">
        <f t="shared" si="60"/>
        <v>1399.2391341671462</v>
      </c>
    </row>
    <row r="746" spans="1:5">
      <c r="A746" s="5">
        <f t="shared" si="61"/>
        <v>74500000</v>
      </c>
      <c r="B746" s="5">
        <f t="shared" si="57"/>
        <v>1.8241605015917237E-2</v>
      </c>
      <c r="C746" s="5">
        <f t="shared" si="58"/>
        <v>2.2911455899992047E-2</v>
      </c>
      <c r="D746">
        <f t="shared" si="59"/>
        <v>2727.7066061536407</v>
      </c>
      <c r="E746" s="5">
        <f t="shared" si="60"/>
        <v>1397.3637487908838</v>
      </c>
    </row>
    <row r="747" spans="1:5">
      <c r="A747" s="5">
        <f t="shared" si="61"/>
        <v>74600000</v>
      </c>
      <c r="B747" s="5">
        <f t="shared" si="57"/>
        <v>1.8266090391777529E-2</v>
      </c>
      <c r="C747" s="5">
        <f t="shared" si="58"/>
        <v>2.2942209532072575E-2</v>
      </c>
      <c r="D747">
        <f t="shared" si="59"/>
        <v>2724.0501629818527</v>
      </c>
      <c r="E747" s="5">
        <f t="shared" si="60"/>
        <v>1395.493391260231</v>
      </c>
    </row>
    <row r="748" spans="1:5">
      <c r="A748" s="5">
        <f t="shared" si="61"/>
        <v>74700000</v>
      </c>
      <c r="B748" s="5">
        <f t="shared" si="57"/>
        <v>1.8290575767637818E-2</v>
      </c>
      <c r="C748" s="5">
        <f t="shared" si="58"/>
        <v>2.29729631641531E-2</v>
      </c>
      <c r="D748">
        <f t="shared" si="59"/>
        <v>2720.403509483885</v>
      </c>
      <c r="E748" s="5">
        <f t="shared" si="60"/>
        <v>1393.6280413830359</v>
      </c>
    </row>
    <row r="749" spans="1:5">
      <c r="A749" s="5">
        <f t="shared" si="61"/>
        <v>74800000</v>
      </c>
      <c r="B749" s="5">
        <f t="shared" si="57"/>
        <v>1.831506114349811E-2</v>
      </c>
      <c r="C749" s="5">
        <f t="shared" si="58"/>
        <v>2.3003716796233628E-2</v>
      </c>
      <c r="D749">
        <f t="shared" si="59"/>
        <v>2716.7666063963397</v>
      </c>
      <c r="E749" s="5">
        <f t="shared" si="60"/>
        <v>1391.7676790751275</v>
      </c>
    </row>
    <row r="750" spans="1:5">
      <c r="A750" s="5">
        <f t="shared" si="61"/>
        <v>74900000</v>
      </c>
      <c r="B750" s="5">
        <f t="shared" si="57"/>
        <v>1.8339546519358402E-2</v>
      </c>
      <c r="C750" s="5">
        <f t="shared" si="58"/>
        <v>2.3034470428314153E-2</v>
      </c>
      <c r="D750">
        <f t="shared" si="59"/>
        <v>2713.1394146655034</v>
      </c>
      <c r="E750" s="5">
        <f t="shared" si="60"/>
        <v>1389.9122843595928</v>
      </c>
    </row>
    <row r="751" spans="1:5">
      <c r="A751" s="5">
        <f t="shared" si="61"/>
        <v>75000000</v>
      </c>
      <c r="B751" s="5">
        <f t="shared" si="57"/>
        <v>1.8364031895218694E-2</v>
      </c>
      <c r="C751" s="5">
        <f t="shared" si="58"/>
        <v>2.3065224060394681E-2</v>
      </c>
      <c r="D751">
        <f t="shared" si="59"/>
        <v>2709.5218954459497</v>
      </c>
      <c r="E751" s="5">
        <f t="shared" si="60"/>
        <v>1388.061837366062</v>
      </c>
    </row>
    <row r="752" spans="1:5">
      <c r="A752" s="5">
        <f t="shared" si="61"/>
        <v>75100000</v>
      </c>
      <c r="B752" s="5">
        <f t="shared" si="57"/>
        <v>1.8388517271078986E-2</v>
      </c>
      <c r="C752" s="5">
        <f t="shared" si="58"/>
        <v>2.3095977692475206E-2</v>
      </c>
      <c r="D752">
        <f t="shared" si="59"/>
        <v>2705.9140100991508</v>
      </c>
      <c r="E752" s="5">
        <f t="shared" si="60"/>
        <v>1386.2163183300006</v>
      </c>
    </row>
    <row r="753" spans="1:5">
      <c r="A753" s="5">
        <f t="shared" si="61"/>
        <v>75200000</v>
      </c>
      <c r="B753" s="5">
        <f t="shared" si="57"/>
        <v>1.8413002646939278E-2</v>
      </c>
      <c r="C753" s="5">
        <f t="shared" si="58"/>
        <v>2.3126731324555731E-2</v>
      </c>
      <c r="D753">
        <f t="shared" si="59"/>
        <v>2702.3157201921044</v>
      </c>
      <c r="E753" s="5">
        <f t="shared" si="60"/>
        <v>1384.3757075920032</v>
      </c>
    </row>
    <row r="754" spans="1:5">
      <c r="A754" s="5">
        <f t="shared" si="61"/>
        <v>75300000</v>
      </c>
      <c r="B754" s="5">
        <f t="shared" si="57"/>
        <v>1.843748802279957E-2</v>
      </c>
      <c r="C754" s="5">
        <f t="shared" si="58"/>
        <v>2.3157484956636259E-2</v>
      </c>
      <c r="D754">
        <f t="shared" si="59"/>
        <v>2698.7269874959657</v>
      </c>
      <c r="E754" s="5">
        <f t="shared" si="60"/>
        <v>1382.539985597097</v>
      </c>
    </row>
    <row r="755" spans="1:5">
      <c r="A755" s="5">
        <f t="shared" si="61"/>
        <v>75400000</v>
      </c>
      <c r="B755" s="5">
        <f t="shared" si="57"/>
        <v>1.8461973398659862E-2</v>
      </c>
      <c r="C755" s="5">
        <f t="shared" si="58"/>
        <v>2.3188238588716784E-2</v>
      </c>
      <c r="D755">
        <f t="shared" si="59"/>
        <v>2695.1477739846978</v>
      </c>
      <c r="E755" s="5">
        <f t="shared" si="60"/>
        <v>1380.7091328940501</v>
      </c>
    </row>
    <row r="756" spans="1:5">
      <c r="A756" s="5">
        <f t="shared" si="61"/>
        <v>75500000</v>
      </c>
      <c r="B756" s="5">
        <f t="shared" si="57"/>
        <v>1.8486458774520154E-2</v>
      </c>
      <c r="C756" s="5">
        <f t="shared" si="58"/>
        <v>2.3218992220797312E-2</v>
      </c>
      <c r="D756">
        <f t="shared" si="59"/>
        <v>2691.5780418337249</v>
      </c>
      <c r="E756" s="5">
        <f t="shared" si="60"/>
        <v>1378.8831301346827</v>
      </c>
    </row>
    <row r="757" spans="1:5">
      <c r="A757" s="5">
        <f t="shared" si="61"/>
        <v>75600000</v>
      </c>
      <c r="B757" s="5">
        <f t="shared" si="57"/>
        <v>1.8510944150380442E-2</v>
      </c>
      <c r="C757" s="5">
        <f t="shared" si="58"/>
        <v>2.3249745852877837E-2</v>
      </c>
      <c r="D757">
        <f t="shared" si="59"/>
        <v>2688.0177534186005</v>
      </c>
      <c r="E757" s="5">
        <f t="shared" si="60"/>
        <v>1377.0619580731866</v>
      </c>
    </row>
    <row r="758" spans="1:5">
      <c r="A758" s="5">
        <f t="shared" si="61"/>
        <v>75700000</v>
      </c>
      <c r="B758" s="5">
        <f t="shared" si="57"/>
        <v>1.8535429526240734E-2</v>
      </c>
      <c r="C758" s="5">
        <f t="shared" si="58"/>
        <v>2.3280499484958365E-2</v>
      </c>
      <c r="D758">
        <f t="shared" si="59"/>
        <v>2684.466871313688</v>
      </c>
      <c r="E758" s="5">
        <f t="shared" si="60"/>
        <v>1375.2455975654484</v>
      </c>
    </row>
    <row r="759" spans="1:5">
      <c r="A759" s="5">
        <f t="shared" si="61"/>
        <v>75800000</v>
      </c>
      <c r="B759" s="5">
        <f t="shared" si="57"/>
        <v>1.8559914902101026E-2</v>
      </c>
      <c r="C759" s="5">
        <f t="shared" si="58"/>
        <v>2.331125311703889E-2</v>
      </c>
      <c r="D759">
        <f t="shared" si="59"/>
        <v>2680.9253582908473</v>
      </c>
      <c r="E759" s="5">
        <f t="shared" si="60"/>
        <v>1373.4340295683803</v>
      </c>
    </row>
    <row r="760" spans="1:5">
      <c r="A760" s="5">
        <f t="shared" si="61"/>
        <v>75900000</v>
      </c>
      <c r="B760" s="5">
        <f t="shared" si="57"/>
        <v>1.8584400277961318E-2</v>
      </c>
      <c r="C760" s="5">
        <f t="shared" si="58"/>
        <v>2.3342006749119414E-2</v>
      </c>
      <c r="D760">
        <f t="shared" si="59"/>
        <v>2677.3931773181321</v>
      </c>
      <c r="E760" s="5">
        <f t="shared" si="60"/>
        <v>1371.6272351392518</v>
      </c>
    </row>
    <row r="761" spans="1:5">
      <c r="A761" s="5">
        <f t="shared" si="61"/>
        <v>76000000</v>
      </c>
      <c r="B761" s="5">
        <f t="shared" si="57"/>
        <v>1.860888565382161E-2</v>
      </c>
      <c r="C761" s="5">
        <f t="shared" si="58"/>
        <v>2.3372760381199943E-2</v>
      </c>
      <c r="D761">
        <f t="shared" si="59"/>
        <v>2673.8702915585027</v>
      </c>
      <c r="E761" s="5">
        <f t="shared" si="60"/>
        <v>1369.825195435031</v>
      </c>
    </row>
    <row r="762" spans="1:5">
      <c r="A762" s="5">
        <f t="shared" si="61"/>
        <v>76100000</v>
      </c>
      <c r="B762" s="5">
        <f t="shared" si="57"/>
        <v>1.8633371029681902E-2</v>
      </c>
      <c r="C762" s="5">
        <f t="shared" si="58"/>
        <v>2.3403514013280467E-2</v>
      </c>
      <c r="D762">
        <f t="shared" si="59"/>
        <v>2670.3566643685444</v>
      </c>
      <c r="E762" s="5">
        <f t="shared" si="60"/>
        <v>1368.0278917117312</v>
      </c>
    </row>
    <row r="763" spans="1:5">
      <c r="A763" s="5">
        <f t="shared" si="61"/>
        <v>76200000</v>
      </c>
      <c r="B763" s="5">
        <f t="shared" si="57"/>
        <v>1.8657856405542194E-2</v>
      </c>
      <c r="C763" s="5">
        <f t="shared" si="58"/>
        <v>2.3434267645360995E-2</v>
      </c>
      <c r="D763">
        <f t="shared" si="59"/>
        <v>2666.8522592971949</v>
      </c>
      <c r="E763" s="5">
        <f t="shared" si="60"/>
        <v>1366.2353053237575</v>
      </c>
    </row>
    <row r="764" spans="1:5">
      <c r="A764" s="5">
        <f t="shared" si="61"/>
        <v>76300000</v>
      </c>
      <c r="B764" s="5">
        <f t="shared" si="57"/>
        <v>1.8682341781402486E-2</v>
      </c>
      <c r="C764" s="5">
        <f t="shared" si="58"/>
        <v>2.346502127744152E-2</v>
      </c>
      <c r="D764">
        <f t="shared" si="59"/>
        <v>2663.3570400844851</v>
      </c>
      <c r="E764" s="5">
        <f t="shared" si="60"/>
        <v>1364.4474177232648</v>
      </c>
    </row>
    <row r="765" spans="1:5">
      <c r="A765" s="5">
        <f t="shared" si="61"/>
        <v>76400000</v>
      </c>
      <c r="B765" s="5">
        <f t="shared" si="57"/>
        <v>1.8706827157262778E-2</v>
      </c>
      <c r="C765" s="5">
        <f t="shared" si="58"/>
        <v>2.3495774909522048E-2</v>
      </c>
      <c r="D765">
        <f t="shared" si="59"/>
        <v>2659.8709706602908</v>
      </c>
      <c r="E765" s="5">
        <f t="shared" si="60"/>
        <v>1362.6642104595167</v>
      </c>
    </row>
    <row r="766" spans="1:5">
      <c r="A766" s="5">
        <f t="shared" si="61"/>
        <v>76500000</v>
      </c>
      <c r="B766" s="5">
        <f t="shared" si="57"/>
        <v>1.8731312533123066E-2</v>
      </c>
      <c r="C766" s="5">
        <f t="shared" si="58"/>
        <v>2.3526528541602573E-2</v>
      </c>
      <c r="D766">
        <f t="shared" si="59"/>
        <v>2656.3940151430879</v>
      </c>
      <c r="E766" s="5">
        <f t="shared" si="60"/>
        <v>1360.8856651782514</v>
      </c>
    </row>
    <row r="767" spans="1:5">
      <c r="A767" s="5">
        <f t="shared" si="61"/>
        <v>76600000</v>
      </c>
      <c r="B767" s="5">
        <f t="shared" si="57"/>
        <v>1.8755797908983358E-2</v>
      </c>
      <c r="C767" s="5">
        <f t="shared" si="58"/>
        <v>2.3557282173683098E-2</v>
      </c>
      <c r="D767">
        <f t="shared" si="59"/>
        <v>2652.9261378387232</v>
      </c>
      <c r="E767" s="5">
        <f t="shared" si="60"/>
        <v>1359.1117636210522</v>
      </c>
    </row>
    <row r="768" spans="1:5">
      <c r="A768" s="5">
        <f t="shared" si="61"/>
        <v>76700000</v>
      </c>
      <c r="B768" s="5">
        <f t="shared" si="57"/>
        <v>1.878028328484365E-2</v>
      </c>
      <c r="C768" s="5">
        <f t="shared" si="58"/>
        <v>2.3588035805763626E-2</v>
      </c>
      <c r="D768">
        <f t="shared" si="59"/>
        <v>2649.4673032391947</v>
      </c>
      <c r="E768" s="5">
        <f t="shared" si="60"/>
        <v>1357.3424876247216</v>
      </c>
    </row>
    <row r="769" spans="1:5">
      <c r="A769" s="5">
        <f t="shared" si="61"/>
        <v>76800000</v>
      </c>
      <c r="B769" s="5">
        <f t="shared" si="57"/>
        <v>1.8804768660703942E-2</v>
      </c>
      <c r="C769" s="5">
        <f t="shared" si="58"/>
        <v>2.3618789437844151E-2</v>
      </c>
      <c r="D769">
        <f t="shared" si="59"/>
        <v>2646.0174760214354</v>
      </c>
      <c r="E769" s="5">
        <f t="shared" si="60"/>
        <v>1355.577819120663</v>
      </c>
    </row>
    <row r="770" spans="1:5">
      <c r="A770" s="5">
        <f t="shared" si="61"/>
        <v>76900000</v>
      </c>
      <c r="B770" s="5">
        <f t="shared" si="57"/>
        <v>1.8829254036564234E-2</v>
      </c>
      <c r="C770" s="5">
        <f t="shared" si="58"/>
        <v>2.3649543069924679E-2</v>
      </c>
      <c r="D770">
        <f t="shared" si="59"/>
        <v>2642.5766210461147</v>
      </c>
      <c r="E770" s="5">
        <f t="shared" si="60"/>
        <v>1353.8177401342637</v>
      </c>
    </row>
    <row r="771" spans="1:5">
      <c r="A771" s="5">
        <f t="shared" si="61"/>
        <v>77000000</v>
      </c>
      <c r="B771" s="5">
        <f t="shared" ref="B771:B834" si="62">A771/(PI()*1300000000)</f>
        <v>1.8853739412424526E-2</v>
      </c>
      <c r="C771" s="5">
        <f t="shared" ref="C771:C834" si="63">1.256*A771/(PI()*$G$6)</f>
        <v>2.3680296702005204E-2</v>
      </c>
      <c r="D771">
        <f t="shared" ref="D771:D834" si="64">($G$2*299792458/$G$6/2*9)^2/(4*$G$3*A771*(1-EXP(-(C771/B771)))^2)</f>
        <v>2639.1447033564446</v>
      </c>
      <c r="E771" s="5">
        <f t="shared" ref="E771:E834" si="65">($G$2*299792458/$G$6/2*9)^2/(4*$G$3*A771)*(1+($G$7*$G$3*A771)/($G$2*299792458/$G$6/2*9))^2</f>
        <v>1352.0622327842871</v>
      </c>
    </row>
    <row r="772" spans="1:5">
      <c r="A772" s="5">
        <f t="shared" si="61"/>
        <v>77100000</v>
      </c>
      <c r="B772" s="5">
        <f t="shared" si="62"/>
        <v>1.8878224788284818E-2</v>
      </c>
      <c r="C772" s="5">
        <f t="shared" si="63"/>
        <v>2.3711050334085732E-2</v>
      </c>
      <c r="D772">
        <f t="shared" si="64"/>
        <v>2635.7216881769941</v>
      </c>
      <c r="E772" s="5">
        <f t="shared" si="65"/>
        <v>1350.3112792822626</v>
      </c>
    </row>
    <row r="773" spans="1:5">
      <c r="A773" s="5">
        <f t="shared" si="61"/>
        <v>77200000</v>
      </c>
      <c r="B773" s="5">
        <f t="shared" si="62"/>
        <v>1.890271016414511E-2</v>
      </c>
      <c r="C773" s="5">
        <f t="shared" si="63"/>
        <v>2.3741803966166257E-2</v>
      </c>
      <c r="D773">
        <f t="shared" si="64"/>
        <v>2632.3075409125163</v>
      </c>
      <c r="E773" s="5">
        <f t="shared" si="65"/>
        <v>1348.5648619318913</v>
      </c>
    </row>
    <row r="774" spans="1:5">
      <c r="A774" s="5">
        <f t="shared" si="61"/>
        <v>77300000</v>
      </c>
      <c r="B774" s="5">
        <f t="shared" si="62"/>
        <v>1.8927195540005402E-2</v>
      </c>
      <c r="C774" s="5">
        <f t="shared" si="63"/>
        <v>2.3772557598246782E-2</v>
      </c>
      <c r="D774">
        <f t="shared" si="64"/>
        <v>2628.9022271467816</v>
      </c>
      <c r="E774" s="5">
        <f t="shared" si="65"/>
        <v>1346.8229631284448</v>
      </c>
    </row>
    <row r="775" spans="1:5">
      <c r="A775" s="5">
        <f t="shared" si="61"/>
        <v>77400000</v>
      </c>
      <c r="B775" s="5">
        <f t="shared" si="62"/>
        <v>1.8951680915865691E-2</v>
      </c>
      <c r="C775" s="5">
        <f t="shared" si="63"/>
        <v>2.380331123032731E-2</v>
      </c>
      <c r="D775">
        <f t="shared" si="64"/>
        <v>2625.5057126414235</v>
      </c>
      <c r="E775" s="5">
        <f t="shared" si="65"/>
        <v>1345.085565358175</v>
      </c>
    </row>
    <row r="776" spans="1:5">
      <c r="A776" s="5">
        <f>A775+100000</f>
        <v>77500000</v>
      </c>
      <c r="B776" s="5">
        <f t="shared" si="62"/>
        <v>1.8976166291725983E-2</v>
      </c>
      <c r="C776" s="5">
        <f t="shared" si="63"/>
        <v>2.3834064862407835E-2</v>
      </c>
      <c r="D776">
        <f t="shared" si="64"/>
        <v>2622.1179633347901</v>
      </c>
      <c r="E776" s="5">
        <f t="shared" si="65"/>
        <v>1343.3526511977277</v>
      </c>
    </row>
    <row r="777" spans="1:5">
      <c r="A777" s="5">
        <f t="shared" si="61"/>
        <v>77600000</v>
      </c>
      <c r="B777" s="5">
        <f t="shared" si="62"/>
        <v>1.9000651667586275E-2</v>
      </c>
      <c r="C777" s="5">
        <f t="shared" si="63"/>
        <v>2.3864818494488363E-2</v>
      </c>
      <c r="D777">
        <f t="shared" si="64"/>
        <v>2618.7389453408018</v>
      </c>
      <c r="E777" s="5">
        <f t="shared" si="65"/>
        <v>1341.6242033135602</v>
      </c>
    </row>
    <row r="778" spans="1:5">
      <c r="A778" s="5">
        <f t="shared" si="61"/>
        <v>77700000</v>
      </c>
      <c r="B778" s="5">
        <f t="shared" si="62"/>
        <v>1.9025137043446567E-2</v>
      </c>
      <c r="C778" s="5">
        <f t="shared" si="63"/>
        <v>2.3895572126568888E-2</v>
      </c>
      <c r="D778">
        <f t="shared" si="64"/>
        <v>2615.3686249478278</v>
      </c>
      <c r="E778" s="5">
        <f t="shared" si="65"/>
        <v>1339.9002044613621</v>
      </c>
    </row>
    <row r="779" spans="1:5">
      <c r="A779" s="5">
        <f t="shared" si="61"/>
        <v>77800000</v>
      </c>
      <c r="B779" s="5">
        <f t="shared" si="62"/>
        <v>1.9049622419306859E-2</v>
      </c>
      <c r="C779" s="5">
        <f t="shared" si="63"/>
        <v>2.3926325758649416E-2</v>
      </c>
      <c r="D779">
        <f t="shared" si="64"/>
        <v>2612.0069686175607</v>
      </c>
      <c r="E779" s="5">
        <f t="shared" si="65"/>
        <v>1338.1806374854832</v>
      </c>
    </row>
    <row r="780" spans="1:5">
      <c r="A780" s="5">
        <f t="shared" si="61"/>
        <v>77900000</v>
      </c>
      <c r="B780" s="5">
        <f t="shared" si="62"/>
        <v>1.9074107795167151E-2</v>
      </c>
      <c r="C780" s="5">
        <f t="shared" si="63"/>
        <v>2.3957079390729941E-2</v>
      </c>
      <c r="D780">
        <f t="shared" si="64"/>
        <v>2608.6539429839054</v>
      </c>
      <c r="E780" s="5">
        <f t="shared" si="65"/>
        <v>1336.4654853183647</v>
      </c>
    </row>
    <row r="781" spans="1:5">
      <c r="A781" s="5">
        <f t="shared" si="61"/>
        <v>78000000</v>
      </c>
      <c r="B781" s="5">
        <f t="shared" si="62"/>
        <v>1.9098593171027443E-2</v>
      </c>
      <c r="C781" s="5">
        <f t="shared" si="63"/>
        <v>2.3987833022810465E-2</v>
      </c>
      <c r="D781">
        <f t="shared" si="64"/>
        <v>2605.3095148518746</v>
      </c>
      <c r="E781" s="5">
        <f t="shared" si="65"/>
        <v>1334.7547309799718</v>
      </c>
    </row>
    <row r="782" spans="1:5">
      <c r="A782" s="5">
        <f t="shared" si="61"/>
        <v>78100000</v>
      </c>
      <c r="B782" s="5">
        <f t="shared" si="62"/>
        <v>1.9123078546887735E-2</v>
      </c>
      <c r="C782" s="5">
        <f t="shared" si="63"/>
        <v>2.4018586654890994E-2</v>
      </c>
      <c r="D782">
        <f t="shared" si="64"/>
        <v>2601.9736511964948</v>
      </c>
      <c r="E782" s="5">
        <f t="shared" si="65"/>
        <v>1333.0483575772362</v>
      </c>
    </row>
    <row r="783" spans="1:5">
      <c r="A783" s="5">
        <f t="shared" si="61"/>
        <v>78200000</v>
      </c>
      <c r="B783" s="5">
        <f t="shared" si="62"/>
        <v>1.9147563922748027E-2</v>
      </c>
      <c r="C783" s="5">
        <f t="shared" si="63"/>
        <v>2.4049340286971518E-2</v>
      </c>
      <c r="D783">
        <f t="shared" si="64"/>
        <v>2598.6463191617167</v>
      </c>
      <c r="E783" s="5">
        <f t="shared" si="65"/>
        <v>1331.3463483035</v>
      </c>
    </row>
    <row r="784" spans="1:5">
      <c r="A784" s="5">
        <f t="shared" si="61"/>
        <v>78300000</v>
      </c>
      <c r="B784" s="5">
        <f t="shared" si="62"/>
        <v>1.9172049298608315E-2</v>
      </c>
      <c r="C784" s="5">
        <f t="shared" si="63"/>
        <v>2.4080093919052047E-2</v>
      </c>
      <c r="D784">
        <f t="shared" si="64"/>
        <v>2595.3274860593383</v>
      </c>
      <c r="E784" s="5">
        <f t="shared" si="65"/>
        <v>1329.6486864379626</v>
      </c>
    </row>
    <row r="785" spans="1:5">
      <c r="A785" s="5">
        <f t="shared" si="61"/>
        <v>78400000</v>
      </c>
      <c r="B785" s="5">
        <f t="shared" si="62"/>
        <v>1.9196534674468607E-2</v>
      </c>
      <c r="C785" s="5">
        <f t="shared" si="63"/>
        <v>2.4110847551132571E-2</v>
      </c>
      <c r="D785">
        <f t="shared" si="64"/>
        <v>2592.0171193679366</v>
      </c>
      <c r="E785" s="5">
        <f t="shared" si="65"/>
        <v>1327.9553553451328</v>
      </c>
    </row>
    <row r="786" spans="1:5">
      <c r="A786" s="5">
        <f t="shared" si="61"/>
        <v>78500000</v>
      </c>
      <c r="B786" s="5">
        <f t="shared" si="62"/>
        <v>1.9221020050328899E-2</v>
      </c>
      <c r="C786" s="5">
        <f t="shared" si="63"/>
        <v>2.41416011832131E-2</v>
      </c>
      <c r="D786">
        <f t="shared" si="64"/>
        <v>2588.7151867317984</v>
      </c>
      <c r="E786" s="5">
        <f t="shared" si="65"/>
        <v>1326.266338474288</v>
      </c>
    </row>
    <row r="787" spans="1:5">
      <c r="A787" s="5">
        <f t="shared" si="61"/>
        <v>78600000</v>
      </c>
      <c r="B787" s="5">
        <f t="shared" si="62"/>
        <v>1.9245505426189191E-2</v>
      </c>
      <c r="C787" s="5">
        <f t="shared" si="63"/>
        <v>2.4172354815293624E-2</v>
      </c>
      <c r="D787">
        <f t="shared" si="64"/>
        <v>2585.4216559598754</v>
      </c>
      <c r="E787" s="5">
        <f t="shared" si="65"/>
        <v>1324.5816193589308</v>
      </c>
    </row>
    <row r="788" spans="1:5">
      <c r="A788" s="5">
        <f t="shared" si="61"/>
        <v>78700000</v>
      </c>
      <c r="B788" s="5">
        <f t="shared" si="62"/>
        <v>1.9269990802049483E-2</v>
      </c>
      <c r="C788" s="5">
        <f t="shared" si="63"/>
        <v>2.4203108447374149E-2</v>
      </c>
      <c r="D788">
        <f t="shared" si="64"/>
        <v>2582.1364950247298</v>
      </c>
      <c r="E788" s="5">
        <f t="shared" si="65"/>
        <v>1322.9011816162581</v>
      </c>
    </row>
    <row r="789" spans="1:5">
      <c r="A789" s="5">
        <f t="shared" si="61"/>
        <v>78800000</v>
      </c>
      <c r="B789" s="5">
        <f t="shared" si="62"/>
        <v>1.9294476177909775E-2</v>
      </c>
      <c r="C789" s="5">
        <f t="shared" si="63"/>
        <v>2.4233862079454677E-2</v>
      </c>
      <c r="D789">
        <f t="shared" si="64"/>
        <v>2578.8596720615005</v>
      </c>
      <c r="E789" s="5">
        <f t="shared" si="65"/>
        <v>1321.2250089466286</v>
      </c>
    </row>
    <row r="790" spans="1:5">
      <c r="A790" s="5">
        <f t="shared" si="61"/>
        <v>78900000</v>
      </c>
      <c r="B790" s="5">
        <f t="shared" si="62"/>
        <v>1.9318961553770067E-2</v>
      </c>
      <c r="C790" s="5">
        <f t="shared" si="63"/>
        <v>2.4264615711535202E-2</v>
      </c>
      <c r="D790">
        <f t="shared" si="64"/>
        <v>2575.591155366872</v>
      </c>
      <c r="E790" s="5">
        <f t="shared" si="65"/>
        <v>1319.5530851330329</v>
      </c>
    </row>
    <row r="791" spans="1:5">
      <c r="A791" s="5">
        <f t="shared" si="61"/>
        <v>79000000</v>
      </c>
      <c r="B791" s="5">
        <f t="shared" si="62"/>
        <v>1.9343446929630359E-2</v>
      </c>
      <c r="C791" s="5">
        <f t="shared" si="63"/>
        <v>2.429536934361573E-2</v>
      </c>
      <c r="D791">
        <f t="shared" si="64"/>
        <v>2572.3309133980533</v>
      </c>
      <c r="E791" s="5">
        <f t="shared" si="65"/>
        <v>1317.8853940405754</v>
      </c>
    </row>
    <row r="792" spans="1:5">
      <c r="A792" s="5">
        <f t="shared" si="61"/>
        <v>79100000</v>
      </c>
      <c r="B792" s="5">
        <f t="shared" si="62"/>
        <v>1.9367932305490651E-2</v>
      </c>
      <c r="C792" s="5">
        <f t="shared" si="63"/>
        <v>2.4326122975696255E-2</v>
      </c>
      <c r="D792">
        <f t="shared" si="64"/>
        <v>2569.0789147717601</v>
      </c>
      <c r="E792" s="5">
        <f t="shared" si="65"/>
        <v>1316.2219196159522</v>
      </c>
    </row>
    <row r="793" spans="1:5">
      <c r="A793" s="5">
        <f t="shared" si="61"/>
        <v>79200000</v>
      </c>
      <c r="B793" s="5">
        <f t="shared" si="62"/>
        <v>1.939241768135094E-2</v>
      </c>
      <c r="C793" s="5">
        <f t="shared" si="63"/>
        <v>2.4356876607776783E-2</v>
      </c>
      <c r="D793">
        <f t="shared" si="64"/>
        <v>2565.8351282632093</v>
      </c>
      <c r="E793" s="5">
        <f t="shared" si="65"/>
        <v>1314.5626458869367</v>
      </c>
    </row>
    <row r="794" spans="1:5">
      <c r="A794" s="5">
        <f t="shared" si="61"/>
        <v>79300000</v>
      </c>
      <c r="B794" s="5">
        <f t="shared" si="62"/>
        <v>1.9416903057211232E-2</v>
      </c>
      <c r="C794" s="5">
        <f t="shared" si="63"/>
        <v>2.4387630239857308E-2</v>
      </c>
      <c r="D794">
        <f t="shared" si="64"/>
        <v>2562.5995228051224</v>
      </c>
      <c r="E794" s="5">
        <f t="shared" si="65"/>
        <v>1312.9075569618683</v>
      </c>
    </row>
    <row r="795" spans="1:5">
      <c r="A795" s="5">
        <f t="shared" si="61"/>
        <v>79400000</v>
      </c>
      <c r="B795" s="5">
        <f t="shared" si="62"/>
        <v>1.9441388433071524E-2</v>
      </c>
      <c r="C795" s="5">
        <f t="shared" si="63"/>
        <v>2.4418383871937833E-2</v>
      </c>
      <c r="D795">
        <f t="shared" si="64"/>
        <v>2559.3720674867282</v>
      </c>
      <c r="E795" s="5">
        <f t="shared" si="65"/>
        <v>1311.2566370291452</v>
      </c>
    </row>
    <row r="796" spans="1:5">
      <c r="A796" s="5">
        <f>A795+100000</f>
        <v>79500000</v>
      </c>
      <c r="B796" s="5">
        <f t="shared" si="62"/>
        <v>1.9465873808931815E-2</v>
      </c>
      <c r="C796" s="5">
        <f t="shared" si="63"/>
        <v>2.4449137504018361E-2</v>
      </c>
      <c r="D796">
        <f t="shared" si="64"/>
        <v>2556.1527315527828</v>
      </c>
      <c r="E796" s="5">
        <f t="shared" si="65"/>
        <v>1309.6098703567206</v>
      </c>
    </row>
    <row r="797" spans="1:5">
      <c r="A797" s="5">
        <f t="shared" si="61"/>
        <v>79600000</v>
      </c>
      <c r="B797" s="5">
        <f t="shared" si="62"/>
        <v>1.9490359184792107E-2</v>
      </c>
      <c r="C797" s="5">
        <f t="shared" si="63"/>
        <v>2.4479891136098886E-2</v>
      </c>
      <c r="D797">
        <f t="shared" si="64"/>
        <v>2552.9414844025905</v>
      </c>
      <c r="E797" s="5">
        <f t="shared" si="65"/>
        <v>1307.9672412916036</v>
      </c>
    </row>
    <row r="798" spans="1:5">
      <c r="A798" s="5">
        <f t="shared" ref="A798:A861" si="66">A797+100000</f>
        <v>79700000</v>
      </c>
      <c r="B798" s="5">
        <f t="shared" si="62"/>
        <v>1.9514844560652399E-2</v>
      </c>
      <c r="C798" s="5">
        <f t="shared" si="63"/>
        <v>2.4510644768179414E-2</v>
      </c>
      <c r="D798">
        <f t="shared" si="64"/>
        <v>2549.7382955890366</v>
      </c>
      <c r="E798" s="5">
        <f t="shared" si="65"/>
        <v>1306.3287342593635</v>
      </c>
    </row>
    <row r="799" spans="1:5">
      <c r="A799" s="5">
        <f t="shared" si="66"/>
        <v>79800000</v>
      </c>
      <c r="B799" s="5">
        <f t="shared" si="62"/>
        <v>1.9539329936512691E-2</v>
      </c>
      <c r="C799" s="5">
        <f t="shared" si="63"/>
        <v>2.4541398400259939E-2</v>
      </c>
      <c r="D799">
        <f t="shared" si="64"/>
        <v>2546.5431348176221</v>
      </c>
      <c r="E799" s="5">
        <f t="shared" si="65"/>
        <v>1304.6943337636342</v>
      </c>
    </row>
    <row r="800" spans="1:5">
      <c r="A800" s="5">
        <f t="shared" si="66"/>
        <v>79900000</v>
      </c>
      <c r="B800" s="5">
        <f t="shared" si="62"/>
        <v>1.9563815312372983E-2</v>
      </c>
      <c r="C800" s="5">
        <f t="shared" si="63"/>
        <v>2.4572152032340467E-2</v>
      </c>
      <c r="D800">
        <f t="shared" si="64"/>
        <v>2543.3559719455097</v>
      </c>
      <c r="E800" s="5">
        <f t="shared" si="65"/>
        <v>1303.0640243856319</v>
      </c>
    </row>
    <row r="801" spans="1:5">
      <c r="A801" s="5">
        <f t="shared" si="66"/>
        <v>80000000</v>
      </c>
      <c r="B801" s="5">
        <f t="shared" si="62"/>
        <v>1.9588300688233275E-2</v>
      </c>
      <c r="C801" s="5">
        <f t="shared" si="63"/>
        <v>2.4602905664420992E-2</v>
      </c>
      <c r="D801">
        <f t="shared" si="64"/>
        <v>2540.1767769805779</v>
      </c>
      <c r="E801" s="5">
        <f t="shared" si="65"/>
        <v>1301.4377907836642</v>
      </c>
    </row>
    <row r="802" spans="1:5">
      <c r="A802" s="5">
        <f t="shared" si="66"/>
        <v>80100000</v>
      </c>
      <c r="B802" s="5">
        <f t="shared" si="62"/>
        <v>1.9612786064093564E-2</v>
      </c>
      <c r="C802" s="5">
        <f t="shared" si="63"/>
        <v>2.4633659296501517E-2</v>
      </c>
      <c r="D802">
        <f t="shared" si="64"/>
        <v>2537.0055200804773</v>
      </c>
      <c r="E802" s="5">
        <f t="shared" si="65"/>
        <v>1299.8156176926532</v>
      </c>
    </row>
    <row r="803" spans="1:5">
      <c r="A803" s="5">
        <f t="shared" si="66"/>
        <v>80200000</v>
      </c>
      <c r="B803" s="5">
        <f t="shared" si="62"/>
        <v>1.9637271439953856E-2</v>
      </c>
      <c r="C803" s="5">
        <f t="shared" si="63"/>
        <v>2.4664412928582045E-2</v>
      </c>
      <c r="D803">
        <f t="shared" si="64"/>
        <v>2533.8421715516984</v>
      </c>
      <c r="E803" s="5">
        <f t="shared" si="65"/>
        <v>1298.1974899236543</v>
      </c>
    </row>
    <row r="804" spans="1:5">
      <c r="A804" s="5">
        <f t="shared" si="66"/>
        <v>80300000</v>
      </c>
      <c r="B804" s="5">
        <f t="shared" si="62"/>
        <v>1.9661756815814148E-2</v>
      </c>
      <c r="C804" s="5">
        <f t="shared" si="63"/>
        <v>2.4695166560662569E-2</v>
      </c>
      <c r="D804">
        <f t="shared" si="64"/>
        <v>2530.6867018486455</v>
      </c>
      <c r="E804" s="5">
        <f t="shared" si="65"/>
        <v>1296.5833923633854</v>
      </c>
    </row>
    <row r="805" spans="1:5">
      <c r="A805" s="5">
        <f t="shared" si="66"/>
        <v>80400000</v>
      </c>
      <c r="B805" s="5">
        <f t="shared" si="62"/>
        <v>1.968624219167444E-2</v>
      </c>
      <c r="C805" s="5">
        <f t="shared" si="63"/>
        <v>2.4725920192743098E-2</v>
      </c>
      <c r="D805">
        <f t="shared" si="64"/>
        <v>2527.5390815727142</v>
      </c>
      <c r="E805" s="5">
        <f t="shared" si="65"/>
        <v>1294.9733099737537</v>
      </c>
    </row>
    <row r="806" spans="1:5">
      <c r="A806" s="5">
        <f t="shared" si="66"/>
        <v>80500000</v>
      </c>
      <c r="B806" s="5">
        <f t="shared" si="62"/>
        <v>1.9710727567534732E-2</v>
      </c>
      <c r="C806" s="5">
        <f t="shared" si="63"/>
        <v>2.4756673824823622E-2</v>
      </c>
      <c r="D806">
        <f t="shared" si="64"/>
        <v>2524.399281471382</v>
      </c>
      <c r="E806" s="5">
        <f t="shared" si="65"/>
        <v>1293.3672277913915</v>
      </c>
    </row>
    <row r="807" spans="1:5">
      <c r="A807" s="5">
        <f t="shared" si="66"/>
        <v>80600000</v>
      </c>
      <c r="B807" s="5">
        <f t="shared" si="62"/>
        <v>1.9735212943395024E-2</v>
      </c>
      <c r="C807" s="5">
        <f t="shared" si="63"/>
        <v>2.4787427456904151E-2</v>
      </c>
      <c r="D807">
        <f t="shared" si="64"/>
        <v>2521.2672724372978</v>
      </c>
      <c r="E807" s="5">
        <f t="shared" si="65"/>
        <v>1291.7651309271885</v>
      </c>
    </row>
    <row r="808" spans="1:5">
      <c r="A808" s="5">
        <f t="shared" si="66"/>
        <v>80700000</v>
      </c>
      <c r="B808" s="5">
        <f t="shared" si="62"/>
        <v>1.9759698319255316E-2</v>
      </c>
      <c r="C808" s="5">
        <f t="shared" si="63"/>
        <v>2.4818181088984675E-2</v>
      </c>
      <c r="D808">
        <f t="shared" si="64"/>
        <v>2518.1430255073883</v>
      </c>
      <c r="E808" s="5">
        <f t="shared" si="65"/>
        <v>1290.1670045658357</v>
      </c>
    </row>
    <row r="809" spans="1:5">
      <c r="A809" s="5">
        <f t="shared" si="66"/>
        <v>80800000</v>
      </c>
      <c r="B809" s="5">
        <f t="shared" si="62"/>
        <v>1.9784183695115608E-2</v>
      </c>
      <c r="C809" s="5">
        <f t="shared" si="63"/>
        <v>2.48489347210652E-2</v>
      </c>
      <c r="D809">
        <f t="shared" si="64"/>
        <v>2515.0265118619586</v>
      </c>
      <c r="E809" s="5">
        <f t="shared" si="65"/>
        <v>1288.5728339653676</v>
      </c>
    </row>
    <row r="810" spans="1:5">
      <c r="A810" s="5">
        <f t="shared" si="66"/>
        <v>80900000</v>
      </c>
      <c r="B810" s="5">
        <f t="shared" si="62"/>
        <v>1.9808669070975896E-2</v>
      </c>
      <c r="C810" s="5">
        <f t="shared" si="63"/>
        <v>2.4879688353145728E-2</v>
      </c>
      <c r="D810">
        <f t="shared" si="64"/>
        <v>2511.9177028238096</v>
      </c>
      <c r="E810" s="5">
        <f t="shared" si="65"/>
        <v>1286.9826044567078</v>
      </c>
    </row>
    <row r="811" spans="1:5">
      <c r="A811" s="5">
        <f t="shared" si="66"/>
        <v>81000000</v>
      </c>
      <c r="B811" s="5">
        <f t="shared" si="62"/>
        <v>1.9833154446836188E-2</v>
      </c>
      <c r="C811" s="5">
        <f t="shared" si="63"/>
        <v>2.4910441985226253E-2</v>
      </c>
      <c r="D811">
        <f t="shared" si="64"/>
        <v>2508.8165698573607</v>
      </c>
      <c r="E811" s="5">
        <f t="shared" si="65"/>
        <v>1285.3963014432202</v>
      </c>
    </row>
    <row r="812" spans="1:5">
      <c r="A812" s="5">
        <f t="shared" si="66"/>
        <v>81100000</v>
      </c>
      <c r="B812" s="5">
        <f t="shared" si="62"/>
        <v>1.985763982269648E-2</v>
      </c>
      <c r="C812" s="5">
        <f t="shared" si="63"/>
        <v>2.4941195617306781E-2</v>
      </c>
      <c r="D812">
        <f t="shared" si="64"/>
        <v>2505.7230845677709</v>
      </c>
      <c r="E812" s="5">
        <f t="shared" si="65"/>
        <v>1283.8139104002612</v>
      </c>
    </row>
    <row r="813" spans="1:5">
      <c r="A813" s="5">
        <f t="shared" si="66"/>
        <v>81200000</v>
      </c>
      <c r="B813" s="5">
        <f t="shared" si="62"/>
        <v>1.9882125198556772E-2</v>
      </c>
      <c r="C813" s="5">
        <f t="shared" si="63"/>
        <v>2.4971949249387306E-2</v>
      </c>
      <c r="D813">
        <f t="shared" si="64"/>
        <v>2502.6372187000766</v>
      </c>
      <c r="E813" s="5">
        <f t="shared" si="65"/>
        <v>1282.2354168747386</v>
      </c>
    </row>
    <row r="814" spans="1:5">
      <c r="A814" s="5">
        <f t="shared" si="66"/>
        <v>81300000</v>
      </c>
      <c r="B814" s="5">
        <f t="shared" si="62"/>
        <v>1.9906610574417064E-2</v>
      </c>
      <c r="C814" s="5">
        <f t="shared" si="63"/>
        <v>2.5002702881467834E-2</v>
      </c>
      <c r="D814">
        <f t="shared" si="64"/>
        <v>2499.5589441383299</v>
      </c>
      <c r="E814" s="5">
        <f t="shared" si="65"/>
        <v>1280.6608064846682</v>
      </c>
    </row>
    <row r="815" spans="1:5">
      <c r="A815" s="5">
        <f t="shared" si="66"/>
        <v>81400000</v>
      </c>
      <c r="B815" s="5">
        <f t="shared" si="62"/>
        <v>1.9931095950277356E-2</v>
      </c>
      <c r="C815" s="5">
        <f t="shared" si="63"/>
        <v>2.5033456513548359E-2</v>
      </c>
      <c r="D815">
        <f t="shared" si="64"/>
        <v>2496.488232904745</v>
      </c>
      <c r="E815" s="5">
        <f t="shared" si="65"/>
        <v>1279.0900649187411</v>
      </c>
    </row>
    <row r="816" spans="1:5">
      <c r="A816" s="5">
        <f t="shared" si="66"/>
        <v>81500000</v>
      </c>
      <c r="B816" s="5">
        <f t="shared" si="62"/>
        <v>1.9955581326137648E-2</v>
      </c>
      <c r="C816" s="5">
        <f t="shared" si="63"/>
        <v>2.5064210145628884E-2</v>
      </c>
      <c r="D816">
        <f t="shared" si="64"/>
        <v>2493.4250571588495</v>
      </c>
      <c r="E816" s="5">
        <f t="shared" si="65"/>
        <v>1277.523177935886</v>
      </c>
    </row>
    <row r="817" spans="1:5">
      <c r="A817" s="5">
        <f t="shared" si="66"/>
        <v>81600000</v>
      </c>
      <c r="B817" s="5">
        <f t="shared" si="62"/>
        <v>1.998006670199794E-2</v>
      </c>
      <c r="C817" s="5">
        <f t="shared" si="63"/>
        <v>2.5094963777709412E-2</v>
      </c>
      <c r="D817">
        <f t="shared" si="64"/>
        <v>2490.369389196645</v>
      </c>
      <c r="E817" s="5">
        <f t="shared" si="65"/>
        <v>1275.9601313648413</v>
      </c>
    </row>
    <row r="818" spans="1:5">
      <c r="A818" s="5">
        <f t="shared" si="66"/>
        <v>81700000</v>
      </c>
      <c r="B818" s="5">
        <f t="shared" si="62"/>
        <v>2.0004552077858232E-2</v>
      </c>
      <c r="C818" s="5">
        <f t="shared" si="63"/>
        <v>2.5125717409789937E-2</v>
      </c>
      <c r="D818">
        <f t="shared" si="64"/>
        <v>2487.3212014497703</v>
      </c>
      <c r="E818" s="5">
        <f t="shared" si="65"/>
        <v>1274.4009111037285</v>
      </c>
    </row>
    <row r="819" spans="1:5">
      <c r="A819" s="5">
        <f t="shared" si="66"/>
        <v>81800000</v>
      </c>
      <c r="B819" s="5">
        <f t="shared" si="62"/>
        <v>2.0029037453718521E-2</v>
      </c>
      <c r="C819" s="5">
        <f t="shared" si="63"/>
        <v>2.5156471041870465E-2</v>
      </c>
      <c r="D819">
        <f t="shared" si="64"/>
        <v>2484.2804664846722</v>
      </c>
      <c r="E819" s="5">
        <f t="shared" si="65"/>
        <v>1272.8455031196261</v>
      </c>
    </row>
    <row r="820" spans="1:5">
      <c r="A820" s="5">
        <f t="shared" si="66"/>
        <v>81900000</v>
      </c>
      <c r="B820" s="5">
        <f t="shared" si="62"/>
        <v>2.0053522829578813E-2</v>
      </c>
      <c r="C820" s="5">
        <f t="shared" si="63"/>
        <v>2.518722467395099E-2</v>
      </c>
      <c r="D820">
        <f t="shared" si="64"/>
        <v>2481.2471570017851</v>
      </c>
      <c r="E820" s="5">
        <f t="shared" si="65"/>
        <v>1271.2938934481483</v>
      </c>
    </row>
    <row r="821" spans="1:5">
      <c r="A821" s="5">
        <f t="shared" si="66"/>
        <v>82000000</v>
      </c>
      <c r="B821" s="5">
        <f t="shared" si="62"/>
        <v>2.0078008205439105E-2</v>
      </c>
      <c r="C821" s="5">
        <f t="shared" si="63"/>
        <v>2.5217978306031518E-2</v>
      </c>
      <c r="D821">
        <f t="shared" si="64"/>
        <v>2478.2212458347099</v>
      </c>
      <c r="E821" s="5">
        <f t="shared" si="65"/>
        <v>1269.7460681930306</v>
      </c>
    </row>
    <row r="822" spans="1:5">
      <c r="A822" s="5">
        <f t="shared" si="66"/>
        <v>82100000</v>
      </c>
      <c r="B822" s="5">
        <f t="shared" si="62"/>
        <v>2.0102493581299397E-2</v>
      </c>
      <c r="C822" s="5">
        <f t="shared" si="63"/>
        <v>2.5248731938112043E-2</v>
      </c>
      <c r="D822">
        <f t="shared" si="64"/>
        <v>2475.2027059494062</v>
      </c>
      <c r="E822" s="5">
        <f t="shared" si="65"/>
        <v>1268.2020135257112</v>
      </c>
    </row>
    <row r="823" spans="1:5">
      <c r="A823" s="5">
        <f t="shared" si="66"/>
        <v>82200000</v>
      </c>
      <c r="B823" s="5">
        <f t="shared" si="62"/>
        <v>2.0126978957159689E-2</v>
      </c>
      <c r="C823" s="5">
        <f t="shared" si="63"/>
        <v>2.5279485570192568E-2</v>
      </c>
      <c r="D823">
        <f t="shared" si="64"/>
        <v>2472.1915104433847</v>
      </c>
      <c r="E823" s="5">
        <f t="shared" si="65"/>
        <v>1266.6617156849204</v>
      </c>
    </row>
    <row r="824" spans="1:5">
      <c r="A824" s="5">
        <f t="shared" si="66"/>
        <v>82300000</v>
      </c>
      <c r="B824" s="5">
        <f t="shared" si="62"/>
        <v>2.0151464333019981E-2</v>
      </c>
      <c r="C824" s="5">
        <f t="shared" si="63"/>
        <v>2.5310239202273096E-2</v>
      </c>
      <c r="D824">
        <f t="shared" si="64"/>
        <v>2469.1876325449116</v>
      </c>
      <c r="E824" s="5">
        <f t="shared" si="65"/>
        <v>1265.1251609762728</v>
      </c>
    </row>
    <row r="825" spans="1:5">
      <c r="A825" s="5">
        <f t="shared" si="66"/>
        <v>82400000</v>
      </c>
      <c r="B825" s="5">
        <f t="shared" si="62"/>
        <v>2.0175949708880273E-2</v>
      </c>
      <c r="C825" s="5">
        <f t="shared" si="63"/>
        <v>2.5340992834353621E-2</v>
      </c>
      <c r="D825">
        <f t="shared" si="64"/>
        <v>2466.1910456122114</v>
      </c>
      <c r="E825" s="5">
        <f t="shared" si="65"/>
        <v>1263.5923357718596</v>
      </c>
    </row>
    <row r="826" spans="1:5">
      <c r="A826" s="5">
        <f t="shared" si="66"/>
        <v>82500000</v>
      </c>
      <c r="B826" s="5">
        <f t="shared" si="62"/>
        <v>2.0200435084740564E-2</v>
      </c>
      <c r="C826" s="5">
        <f t="shared" si="63"/>
        <v>2.5371746466434149E-2</v>
      </c>
      <c r="D826">
        <f t="shared" si="64"/>
        <v>2463.2017231326818</v>
      </c>
      <c r="E826" s="5">
        <f t="shared" si="65"/>
        <v>1262.063226509847</v>
      </c>
    </row>
    <row r="827" spans="1:5">
      <c r="A827" s="5">
        <f t="shared" si="66"/>
        <v>82600000</v>
      </c>
      <c r="B827" s="5">
        <f t="shared" si="62"/>
        <v>2.0224920460600856E-2</v>
      </c>
      <c r="C827" s="5">
        <f t="shared" si="63"/>
        <v>2.5402500098514674E-2</v>
      </c>
      <c r="D827">
        <f t="shared" si="64"/>
        <v>2460.2196387221093</v>
      </c>
      <c r="E827" s="5">
        <f t="shared" si="65"/>
        <v>1260.5378196940769</v>
      </c>
    </row>
    <row r="828" spans="1:5">
      <c r="A828" s="5">
        <f t="shared" si="66"/>
        <v>82700000</v>
      </c>
      <c r="B828" s="5">
        <f t="shared" si="62"/>
        <v>2.0249405836461145E-2</v>
      </c>
      <c r="C828" s="5">
        <f t="shared" si="63"/>
        <v>2.5433253730595202E-2</v>
      </c>
      <c r="D828">
        <f t="shared" si="64"/>
        <v>2457.2447661238962</v>
      </c>
      <c r="E828" s="5">
        <f t="shared" si="65"/>
        <v>1259.0161018936676</v>
      </c>
    </row>
    <row r="829" spans="1:5">
      <c r="A829" s="5">
        <f t="shared" si="66"/>
        <v>82800000</v>
      </c>
      <c r="B829" s="5">
        <f t="shared" si="62"/>
        <v>2.0273891212321437E-2</v>
      </c>
      <c r="C829" s="5">
        <f t="shared" si="63"/>
        <v>2.5464007362675727E-2</v>
      </c>
      <c r="D829">
        <f t="shared" si="64"/>
        <v>2454.2770792082879</v>
      </c>
      <c r="E829" s="5">
        <f t="shared" si="65"/>
        <v>1257.4980597426218</v>
      </c>
    </row>
    <row r="830" spans="1:5">
      <c r="A830" s="5">
        <f t="shared" si="66"/>
        <v>82900000</v>
      </c>
      <c r="B830" s="5">
        <f t="shared" si="62"/>
        <v>2.0298376588181729E-2</v>
      </c>
      <c r="C830" s="5">
        <f t="shared" si="63"/>
        <v>2.5494760994756251E-2</v>
      </c>
      <c r="D830">
        <f t="shared" si="64"/>
        <v>2451.3165519716072</v>
      </c>
      <c r="E830" s="5">
        <f t="shared" si="65"/>
        <v>1255.9836799394336</v>
      </c>
    </row>
    <row r="831" spans="1:5">
      <c r="A831" s="5">
        <f t="shared" si="66"/>
        <v>83000000</v>
      </c>
      <c r="B831" s="5">
        <f t="shared" si="62"/>
        <v>2.0322861964042021E-2</v>
      </c>
      <c r="C831" s="5">
        <f t="shared" si="63"/>
        <v>2.552551462683678E-2</v>
      </c>
      <c r="D831">
        <f t="shared" si="64"/>
        <v>2448.3631585354965</v>
      </c>
      <c r="E831" s="5">
        <f t="shared" si="65"/>
        <v>1254.4729492467013</v>
      </c>
    </row>
    <row r="832" spans="1:5">
      <c r="A832" s="5">
        <f t="shared" si="66"/>
        <v>83100000</v>
      </c>
      <c r="B832" s="5">
        <f t="shared" si="62"/>
        <v>2.0347347339902313E-2</v>
      </c>
      <c r="C832" s="5">
        <f t="shared" si="63"/>
        <v>2.5556268258917304E-2</v>
      </c>
      <c r="D832">
        <f t="shared" si="64"/>
        <v>2445.4168731461641</v>
      </c>
      <c r="E832" s="5">
        <f t="shared" si="65"/>
        <v>1252.9658544907409</v>
      </c>
    </row>
    <row r="833" spans="1:5">
      <c r="A833" s="5">
        <f t="shared" si="66"/>
        <v>83200000</v>
      </c>
      <c r="B833" s="5">
        <f t="shared" si="62"/>
        <v>2.0371832715762605E-2</v>
      </c>
      <c r="C833" s="5">
        <f t="shared" si="63"/>
        <v>2.5587021890997833E-2</v>
      </c>
      <c r="D833">
        <f t="shared" si="64"/>
        <v>2442.4776701736323</v>
      </c>
      <c r="E833" s="5">
        <f t="shared" si="65"/>
        <v>1251.4623825612041</v>
      </c>
    </row>
    <row r="834" spans="1:5">
      <c r="A834" s="5">
        <f t="shared" si="66"/>
        <v>83300000</v>
      </c>
      <c r="B834" s="5">
        <f t="shared" si="62"/>
        <v>2.0396318091622897E-2</v>
      </c>
      <c r="C834" s="5">
        <f t="shared" si="63"/>
        <v>2.5617775523078357E-2</v>
      </c>
      <c r="D834">
        <f t="shared" si="64"/>
        <v>2439.5455241109989</v>
      </c>
      <c r="E834" s="5">
        <f t="shared" si="65"/>
        <v>1249.9625204106956</v>
      </c>
    </row>
    <row r="835" spans="1:5">
      <c r="A835" s="5">
        <f t="shared" si="66"/>
        <v>83400000</v>
      </c>
      <c r="B835" s="5">
        <f t="shared" ref="B835:B898" si="67">A835/(PI()*1300000000)</f>
        <v>2.0420803467483189E-2</v>
      </c>
      <c r="C835" s="5">
        <f t="shared" ref="C835:C898" si="68">1.256*A835/(PI()*$G$6)</f>
        <v>2.5648529155158886E-2</v>
      </c>
      <c r="D835">
        <f t="shared" ref="D835:D898" si="69">($G$2*299792458/$G$6/2*9)^2/(4*$G$3*A835*(1-EXP(-(C835/B835)))^2)</f>
        <v>2436.6204095736957</v>
      </c>
      <c r="E835" s="5">
        <f t="shared" ref="E835:E898" si="70">($G$2*299792458/$G$6/2*9)^2/(4*$G$3*A835)*(1+($G$7*$G$3*A835)/($G$2*299792458/$G$6/2*9))^2</f>
        <v>1248.4662550543994</v>
      </c>
    </row>
    <row r="836" spans="1:5">
      <c r="A836" s="5">
        <f t="shared" si="66"/>
        <v>83500000</v>
      </c>
      <c r="B836" s="5">
        <f t="shared" si="67"/>
        <v>2.0445288843343481E-2</v>
      </c>
      <c r="C836" s="5">
        <f t="shared" si="68"/>
        <v>2.567928278723941E-2</v>
      </c>
      <c r="D836">
        <f t="shared" si="69"/>
        <v>2433.702301298757</v>
      </c>
      <c r="E836" s="5">
        <f t="shared" si="70"/>
        <v>1246.9735735697013</v>
      </c>
    </row>
    <row r="837" spans="1:5">
      <c r="A837" s="5">
        <f t="shared" si="66"/>
        <v>83600000</v>
      </c>
      <c r="B837" s="5">
        <f t="shared" si="67"/>
        <v>2.0469774219203769E-2</v>
      </c>
      <c r="C837" s="5">
        <f t="shared" si="68"/>
        <v>2.5710036419319935E-2</v>
      </c>
      <c r="D837">
        <f t="shared" si="69"/>
        <v>2430.7911741440935</v>
      </c>
      <c r="E837" s="5">
        <f t="shared" si="70"/>
        <v>1245.4844630958187</v>
      </c>
    </row>
    <row r="838" spans="1:5">
      <c r="A838" s="5">
        <f t="shared" si="66"/>
        <v>83700000</v>
      </c>
      <c r="B838" s="5">
        <f t="shared" si="67"/>
        <v>2.0494259595064061E-2</v>
      </c>
      <c r="C838" s="5">
        <f t="shared" si="68"/>
        <v>2.5740790051400463E-2</v>
      </c>
      <c r="D838">
        <f t="shared" si="69"/>
        <v>2427.8870030877688</v>
      </c>
      <c r="E838" s="5">
        <f t="shared" si="70"/>
        <v>1243.9989108334289</v>
      </c>
    </row>
    <row r="839" spans="1:5">
      <c r="A839" s="5">
        <f t="shared" si="66"/>
        <v>83800000</v>
      </c>
      <c r="B839" s="5">
        <f t="shared" si="67"/>
        <v>2.0518744970924353E-2</v>
      </c>
      <c r="C839" s="5">
        <f t="shared" si="68"/>
        <v>2.5771543683480988E-2</v>
      </c>
      <c r="D839">
        <f t="shared" si="69"/>
        <v>2424.9897632272823</v>
      </c>
      <c r="E839" s="5">
        <f t="shared" si="70"/>
        <v>1242.516904044305</v>
      </c>
    </row>
    <row r="840" spans="1:5">
      <c r="A840" s="5">
        <f t="shared" si="66"/>
        <v>83900000</v>
      </c>
      <c r="B840" s="5">
        <f t="shared" si="67"/>
        <v>2.0543230346784645E-2</v>
      </c>
      <c r="C840" s="5">
        <f t="shared" si="68"/>
        <v>2.5802297315561516E-2</v>
      </c>
      <c r="D840">
        <f t="shared" si="69"/>
        <v>2422.0994297788584</v>
      </c>
      <c r="E840" s="5">
        <f t="shared" si="70"/>
        <v>1241.0384300509502</v>
      </c>
    </row>
    <row r="841" spans="1:5">
      <c r="A841" s="5">
        <f t="shared" si="66"/>
        <v>84000000</v>
      </c>
      <c r="B841" s="5">
        <f t="shared" si="67"/>
        <v>2.0567715722644937E-2</v>
      </c>
      <c r="C841" s="5">
        <f t="shared" si="68"/>
        <v>2.5833050947642041E-2</v>
      </c>
      <c r="D841">
        <f t="shared" si="69"/>
        <v>2419.2159780767406</v>
      </c>
      <c r="E841" s="5">
        <f t="shared" si="70"/>
        <v>1239.5634762362367</v>
      </c>
    </row>
    <row r="842" spans="1:5">
      <c r="A842" s="5">
        <f t="shared" si="66"/>
        <v>84100000</v>
      </c>
      <c r="B842" s="5">
        <f t="shared" si="67"/>
        <v>2.0592201098505229E-2</v>
      </c>
      <c r="C842" s="5">
        <f t="shared" si="68"/>
        <v>2.5863804579722569E-2</v>
      </c>
      <c r="D842">
        <f t="shared" si="69"/>
        <v>2416.3393835724878</v>
      </c>
      <c r="E842" s="5">
        <f t="shared" si="70"/>
        <v>1238.0920300430475</v>
      </c>
    </row>
    <row r="843" spans="1:5">
      <c r="A843" s="5">
        <f t="shared" si="66"/>
        <v>84200000</v>
      </c>
      <c r="B843" s="5">
        <f t="shared" si="67"/>
        <v>2.0616686474365521E-2</v>
      </c>
      <c r="C843" s="5">
        <f t="shared" si="68"/>
        <v>2.5894558211803094E-2</v>
      </c>
      <c r="D843">
        <f t="shared" si="69"/>
        <v>2413.4696218342779</v>
      </c>
      <c r="E843" s="5">
        <f t="shared" si="70"/>
        <v>1236.6240789739177</v>
      </c>
    </row>
    <row r="844" spans="1:5">
      <c r="A844" s="5">
        <f t="shared" si="66"/>
        <v>84300000</v>
      </c>
      <c r="B844" s="5">
        <f t="shared" si="67"/>
        <v>2.0641171850225813E-2</v>
      </c>
      <c r="C844" s="5">
        <f t="shared" si="68"/>
        <v>2.5925311843883619E-2</v>
      </c>
      <c r="D844">
        <f t="shared" si="69"/>
        <v>2410.6066685462188</v>
      </c>
      <c r="E844" s="5">
        <f t="shared" si="70"/>
        <v>1235.1596105906835</v>
      </c>
    </row>
    <row r="845" spans="1:5">
      <c r="A845" s="5">
        <f t="shared" si="66"/>
        <v>84400000</v>
      </c>
      <c r="B845" s="5">
        <f t="shared" si="67"/>
        <v>2.0665657226086105E-2</v>
      </c>
      <c r="C845" s="5">
        <f t="shared" si="68"/>
        <v>2.5956065475964147E-2</v>
      </c>
      <c r="D845">
        <f t="shared" si="69"/>
        <v>2407.750499507657</v>
      </c>
      <c r="E845" s="5">
        <f t="shared" si="70"/>
        <v>1233.6986125141302</v>
      </c>
    </row>
    <row r="846" spans="1:5">
      <c r="A846" s="5">
        <f t="shared" si="66"/>
        <v>84500000</v>
      </c>
      <c r="B846" s="5">
        <f t="shared" si="67"/>
        <v>2.0690142601946394E-2</v>
      </c>
      <c r="C846" s="5">
        <f t="shared" si="68"/>
        <v>2.5986819108044672E-2</v>
      </c>
      <c r="D846">
        <f t="shared" si="69"/>
        <v>2404.9010906324997</v>
      </c>
      <c r="E846" s="5">
        <f t="shared" si="70"/>
        <v>1232.2410724236422</v>
      </c>
    </row>
    <row r="847" spans="1:5">
      <c r="A847" s="5">
        <f t="shared" si="66"/>
        <v>84600000</v>
      </c>
      <c r="B847" s="5">
        <f t="shared" si="67"/>
        <v>2.0714627977806686E-2</v>
      </c>
      <c r="C847" s="5">
        <f t="shared" si="68"/>
        <v>2.60175727401252E-2</v>
      </c>
      <c r="D847">
        <f t="shared" si="69"/>
        <v>2402.0584179485363</v>
      </c>
      <c r="E847" s="5">
        <f t="shared" si="70"/>
        <v>1230.7869780568572</v>
      </c>
    </row>
    <row r="848" spans="1:5">
      <c r="A848" s="5">
        <f t="shared" si="66"/>
        <v>84700000</v>
      </c>
      <c r="B848" s="5">
        <f t="shared" si="67"/>
        <v>2.0739113353666978E-2</v>
      </c>
      <c r="C848" s="5">
        <f t="shared" si="68"/>
        <v>2.6048326372205725E-2</v>
      </c>
      <c r="D848">
        <f t="shared" si="69"/>
        <v>2399.222457596768</v>
      </c>
      <c r="E848" s="5">
        <f t="shared" si="70"/>
        <v>1229.3363172093234</v>
      </c>
    </row>
    <row r="849" spans="1:5">
      <c r="A849" s="5">
        <f t="shared" si="66"/>
        <v>84800000</v>
      </c>
      <c r="B849" s="5">
        <f t="shared" si="67"/>
        <v>2.076359872952727E-2</v>
      </c>
      <c r="C849" s="5">
        <f t="shared" si="68"/>
        <v>2.6079080004286253E-2</v>
      </c>
      <c r="D849">
        <f t="shared" si="69"/>
        <v>2396.3931858307342</v>
      </c>
      <c r="E849" s="5">
        <f t="shared" si="70"/>
        <v>1227.889077734156</v>
      </c>
    </row>
    <row r="850" spans="1:5">
      <c r="A850" s="5">
        <f t="shared" si="66"/>
        <v>84900000</v>
      </c>
      <c r="B850" s="5">
        <f t="shared" si="67"/>
        <v>2.0788084105387562E-2</v>
      </c>
      <c r="C850" s="5">
        <f t="shared" si="68"/>
        <v>2.6109833636366778E-2</v>
      </c>
      <c r="D850">
        <f t="shared" si="69"/>
        <v>2393.5705790158563</v>
      </c>
      <c r="E850" s="5">
        <f t="shared" si="70"/>
        <v>1226.4452475417011</v>
      </c>
    </row>
    <row r="851" spans="1:5">
      <c r="A851" s="5">
        <f t="shared" si="66"/>
        <v>85000000</v>
      </c>
      <c r="B851" s="5">
        <f t="shared" si="67"/>
        <v>2.0812569481247854E-2</v>
      </c>
      <c r="C851" s="5">
        <f t="shared" si="68"/>
        <v>2.6140587268447302E-2</v>
      </c>
      <c r="D851">
        <f t="shared" si="69"/>
        <v>2390.7546136287792</v>
      </c>
      <c r="E851" s="5">
        <f t="shared" si="70"/>
        <v>1225.0048145991957</v>
      </c>
    </row>
    <row r="852" spans="1:5">
      <c r="A852" s="5">
        <f t="shared" si="66"/>
        <v>85100000</v>
      </c>
      <c r="B852" s="5">
        <f t="shared" si="67"/>
        <v>2.0837054857108146E-2</v>
      </c>
      <c r="C852" s="5">
        <f t="shared" si="68"/>
        <v>2.6171340900527831E-2</v>
      </c>
      <c r="D852">
        <f t="shared" si="69"/>
        <v>2387.9452662567128</v>
      </c>
      <c r="E852" s="5">
        <f t="shared" si="70"/>
        <v>1223.5677669304346</v>
      </c>
    </row>
    <row r="853" spans="1:5">
      <c r="A853" s="5">
        <f t="shared" si="66"/>
        <v>85200000</v>
      </c>
      <c r="B853" s="5">
        <f t="shared" si="67"/>
        <v>2.0861540232968438E-2</v>
      </c>
      <c r="C853" s="5">
        <f t="shared" si="68"/>
        <v>2.6202094532608355E-2</v>
      </c>
      <c r="D853">
        <f t="shared" si="69"/>
        <v>2385.1425135967866</v>
      </c>
      <c r="E853" s="5">
        <f t="shared" si="70"/>
        <v>1222.1340926154407</v>
      </c>
    </row>
    <row r="854" spans="1:5">
      <c r="A854" s="5">
        <f t="shared" si="66"/>
        <v>85300000</v>
      </c>
      <c r="B854" s="5">
        <f t="shared" si="67"/>
        <v>2.088602560882873E-2</v>
      </c>
      <c r="C854" s="5">
        <f t="shared" si="68"/>
        <v>2.6232848164688884E-2</v>
      </c>
      <c r="D854">
        <f t="shared" si="69"/>
        <v>2382.3463324554073</v>
      </c>
      <c r="E854" s="5">
        <f t="shared" si="70"/>
        <v>1220.7037797901328</v>
      </c>
    </row>
    <row r="855" spans="1:5">
      <c r="A855" s="5">
        <f t="shared" si="66"/>
        <v>85400000</v>
      </c>
      <c r="B855" s="5">
        <f t="shared" si="67"/>
        <v>2.0910510984689018E-2</v>
      </c>
      <c r="C855" s="5">
        <f t="shared" si="68"/>
        <v>2.6263601796769408E-2</v>
      </c>
      <c r="D855">
        <f t="shared" si="69"/>
        <v>2379.5566997476139</v>
      </c>
      <c r="E855" s="5">
        <f t="shared" si="70"/>
        <v>1219.2768166459987</v>
      </c>
    </row>
    <row r="856" spans="1:5">
      <c r="A856" s="5">
        <f t="shared" si="66"/>
        <v>85500000</v>
      </c>
      <c r="B856" s="5">
        <f t="shared" si="67"/>
        <v>2.093499636054931E-2</v>
      </c>
      <c r="C856" s="5">
        <f t="shared" si="68"/>
        <v>2.6294355428849937E-2</v>
      </c>
      <c r="D856">
        <f t="shared" si="69"/>
        <v>2376.7735924964463</v>
      </c>
      <c r="E856" s="5">
        <f t="shared" si="70"/>
        <v>1217.8531914297714</v>
      </c>
    </row>
    <row r="857" spans="1:5">
      <c r="A857" s="5">
        <f t="shared" si="66"/>
        <v>85600000</v>
      </c>
      <c r="B857" s="5">
        <f t="shared" si="67"/>
        <v>2.0959481736409602E-2</v>
      </c>
      <c r="C857" s="5">
        <f t="shared" si="68"/>
        <v>2.6325109060930461E-2</v>
      </c>
      <c r="D857">
        <f t="shared" si="69"/>
        <v>2373.9969878323159</v>
      </c>
      <c r="E857" s="5">
        <f t="shared" si="70"/>
        <v>1216.4328924431054</v>
      </c>
    </row>
    <row r="858" spans="1:5">
      <c r="A858" s="5">
        <f t="shared" si="66"/>
        <v>85700000</v>
      </c>
      <c r="B858" s="5">
        <f t="shared" si="67"/>
        <v>2.0983967112269894E-2</v>
      </c>
      <c r="C858" s="5">
        <f t="shared" si="68"/>
        <v>2.6355862693010986E-2</v>
      </c>
      <c r="D858">
        <f t="shared" si="69"/>
        <v>2371.2268629923715</v>
      </c>
      <c r="E858" s="5">
        <f t="shared" si="70"/>
        <v>1215.0159080422566</v>
      </c>
    </row>
    <row r="859" spans="1:5">
      <c r="A859" s="5">
        <f t="shared" si="66"/>
        <v>85800000</v>
      </c>
      <c r="B859" s="5">
        <f t="shared" si="67"/>
        <v>2.1008452488130186E-2</v>
      </c>
      <c r="C859" s="5">
        <f t="shared" si="68"/>
        <v>2.6386616325091514E-2</v>
      </c>
      <c r="D859">
        <f t="shared" si="69"/>
        <v>2368.4631953198864</v>
      </c>
      <c r="E859" s="5">
        <f t="shared" si="70"/>
        <v>1213.6022266377638</v>
      </c>
    </row>
    <row r="860" spans="1:5">
      <c r="A860" s="5">
        <f t="shared" si="66"/>
        <v>85900000</v>
      </c>
      <c r="B860" s="5">
        <f t="shared" si="67"/>
        <v>2.1032937863990478E-2</v>
      </c>
      <c r="C860" s="5">
        <f t="shared" si="68"/>
        <v>2.6417369957172039E-2</v>
      </c>
      <c r="D860">
        <f t="shared" si="69"/>
        <v>2365.7059622636348</v>
      </c>
      <c r="E860" s="5">
        <f t="shared" si="70"/>
        <v>1212.1918366941343</v>
      </c>
    </row>
    <row r="861" spans="1:5">
      <c r="A861" s="5">
        <f t="shared" si="66"/>
        <v>86000000</v>
      </c>
      <c r="B861" s="5">
        <f t="shared" si="67"/>
        <v>2.105742323985077E-2</v>
      </c>
      <c r="C861" s="5">
        <f t="shared" si="68"/>
        <v>2.6448123589252567E-2</v>
      </c>
      <c r="D861">
        <f t="shared" si="69"/>
        <v>2362.955141377282</v>
      </c>
      <c r="E861" s="5">
        <f t="shared" si="70"/>
        <v>1210.7847267295269</v>
      </c>
    </row>
    <row r="862" spans="1:5">
      <c r="A862" s="5">
        <f t="shared" ref="A862:A907" si="71">A861+100000</f>
        <v>86100000</v>
      </c>
      <c r="B862" s="5">
        <f t="shared" si="67"/>
        <v>2.1081908615711062E-2</v>
      </c>
      <c r="C862" s="5">
        <f t="shared" si="68"/>
        <v>2.6478877221333092E-2</v>
      </c>
      <c r="D862">
        <f t="shared" si="69"/>
        <v>2360.2107103187718</v>
      </c>
      <c r="E862" s="5">
        <f t="shared" si="70"/>
        <v>1209.3808853154435</v>
      </c>
    </row>
    <row r="863" spans="1:5">
      <c r="A863" s="5">
        <f t="shared" si="71"/>
        <v>86200000</v>
      </c>
      <c r="B863" s="5">
        <f t="shared" si="67"/>
        <v>2.1106393991571354E-2</v>
      </c>
      <c r="C863" s="5">
        <f t="shared" si="68"/>
        <v>2.650963085341362E-2</v>
      </c>
      <c r="D863">
        <f t="shared" si="69"/>
        <v>2357.4726468497242</v>
      </c>
      <c r="E863" s="5">
        <f t="shared" si="70"/>
        <v>1207.9803010764183</v>
      </c>
    </row>
    <row r="864" spans="1:5">
      <c r="A864" s="5">
        <f t="shared" si="71"/>
        <v>86300000</v>
      </c>
      <c r="B864" s="5">
        <f t="shared" si="67"/>
        <v>2.1130879367431642E-2</v>
      </c>
      <c r="C864" s="5">
        <f t="shared" si="68"/>
        <v>2.6540384485494145E-2</v>
      </c>
      <c r="D864">
        <f t="shared" si="69"/>
        <v>2354.7409288348344</v>
      </c>
      <c r="E864" s="5">
        <f t="shared" si="70"/>
        <v>1206.5829626897103</v>
      </c>
    </row>
    <row r="865" spans="1:5">
      <c r="A865" s="5">
        <f t="shared" si="71"/>
        <v>86400000</v>
      </c>
      <c r="B865" s="5">
        <f t="shared" si="67"/>
        <v>2.1155364743291934E-2</v>
      </c>
      <c r="C865" s="5">
        <f t="shared" si="68"/>
        <v>2.657113811757467E-2</v>
      </c>
      <c r="D865">
        <f t="shared" si="69"/>
        <v>2352.0155342412759</v>
      </c>
      <c r="E865" s="5">
        <f t="shared" si="70"/>
        <v>1205.1888588849997</v>
      </c>
    </row>
    <row r="866" spans="1:5">
      <c r="A866" s="5">
        <f t="shared" si="71"/>
        <v>86500000</v>
      </c>
      <c r="B866" s="5">
        <f t="shared" si="67"/>
        <v>2.1179850119152226E-2</v>
      </c>
      <c r="C866" s="5">
        <f t="shared" si="68"/>
        <v>2.6601891749655198E-2</v>
      </c>
      <c r="D866">
        <f t="shared" si="69"/>
        <v>2349.2964411381067</v>
      </c>
      <c r="E866" s="5">
        <f t="shared" si="70"/>
        <v>1203.7979784440824</v>
      </c>
    </row>
    <row r="867" spans="1:5">
      <c r="A867" s="5">
        <f t="shared" si="71"/>
        <v>86600000</v>
      </c>
      <c r="B867" s="5">
        <f t="shared" si="67"/>
        <v>2.1204335495012518E-2</v>
      </c>
      <c r="C867" s="5">
        <f t="shared" si="68"/>
        <v>2.6632645381735723E-2</v>
      </c>
      <c r="D867">
        <f t="shared" si="69"/>
        <v>2346.5836276956838</v>
      </c>
      <c r="E867" s="5">
        <f t="shared" si="70"/>
        <v>1202.4103102005715</v>
      </c>
    </row>
    <row r="868" spans="1:5">
      <c r="A868" s="5">
        <f t="shared" si="71"/>
        <v>86700000</v>
      </c>
      <c r="B868" s="5">
        <f t="shared" si="67"/>
        <v>2.122882087087281E-2</v>
      </c>
      <c r="C868" s="5">
        <f t="shared" si="68"/>
        <v>2.6663399013816251E-2</v>
      </c>
      <c r="D868">
        <f t="shared" si="69"/>
        <v>2343.8770721850779</v>
      </c>
      <c r="E868" s="5">
        <f t="shared" si="70"/>
        <v>1201.0258430395972</v>
      </c>
    </row>
    <row r="869" spans="1:5">
      <c r="A869" s="5">
        <f t="shared" si="71"/>
        <v>86800000</v>
      </c>
      <c r="B869" s="5">
        <f t="shared" si="67"/>
        <v>2.1253306246733102E-2</v>
      </c>
      <c r="C869" s="5">
        <f t="shared" si="68"/>
        <v>2.6694152645896776E-2</v>
      </c>
      <c r="D869">
        <f t="shared" si="69"/>
        <v>2341.1767529774911</v>
      </c>
      <c r="E869" s="5">
        <f t="shared" si="70"/>
        <v>1199.6445658975099</v>
      </c>
    </row>
    <row r="870" spans="1:5">
      <c r="A870" s="5">
        <f t="shared" si="71"/>
        <v>86900000</v>
      </c>
      <c r="B870" s="5">
        <f t="shared" si="67"/>
        <v>2.1277791622593394E-2</v>
      </c>
      <c r="C870" s="5">
        <f t="shared" si="68"/>
        <v>2.6724906277977301E-2</v>
      </c>
      <c r="D870">
        <f t="shared" si="69"/>
        <v>2338.4826485436847</v>
      </c>
      <c r="E870" s="5">
        <f t="shared" si="70"/>
        <v>1198.2664677615862</v>
      </c>
    </row>
    <row r="871" spans="1:5">
      <c r="A871" s="5">
        <f t="shared" si="71"/>
        <v>87000000</v>
      </c>
      <c r="B871" s="5">
        <f t="shared" si="67"/>
        <v>2.1302276998453686E-2</v>
      </c>
      <c r="C871" s="5">
        <f t="shared" si="68"/>
        <v>2.6755659910057829E-2</v>
      </c>
      <c r="D871">
        <f t="shared" si="69"/>
        <v>2335.7947374534051</v>
      </c>
      <c r="E871" s="5">
        <f t="shared" si="70"/>
        <v>1196.8915376697355</v>
      </c>
    </row>
    <row r="872" spans="1:5">
      <c r="A872" s="5">
        <f t="shared" si="71"/>
        <v>87100000</v>
      </c>
      <c r="B872" s="5">
        <f t="shared" si="67"/>
        <v>2.1326762374313978E-2</v>
      </c>
      <c r="C872" s="5">
        <f t="shared" si="68"/>
        <v>2.6786413542138354E-2</v>
      </c>
      <c r="D872">
        <f t="shared" si="69"/>
        <v>2333.1129983748133</v>
      </c>
      <c r="E872" s="5">
        <f t="shared" si="70"/>
        <v>1195.5197647102107</v>
      </c>
    </row>
    <row r="873" spans="1:5">
      <c r="A873" s="5">
        <f t="shared" si="71"/>
        <v>87200000</v>
      </c>
      <c r="B873" s="5">
        <f t="shared" si="67"/>
        <v>2.1351247750174267E-2</v>
      </c>
      <c r="C873" s="5">
        <f t="shared" si="68"/>
        <v>2.6817167174218882E-2</v>
      </c>
      <c r="D873">
        <f t="shared" si="69"/>
        <v>2330.4374100739242</v>
      </c>
      <c r="E873" s="5">
        <f t="shared" si="70"/>
        <v>1194.1511380213183</v>
      </c>
    </row>
    <row r="874" spans="1:5">
      <c r="A874" s="5">
        <f t="shared" si="71"/>
        <v>87300000</v>
      </c>
      <c r="B874" s="5">
        <f t="shared" si="67"/>
        <v>2.1375733126034559E-2</v>
      </c>
      <c r="C874" s="5">
        <f t="shared" si="68"/>
        <v>2.6847920806299407E-2</v>
      </c>
      <c r="D874">
        <f t="shared" si="69"/>
        <v>2327.7679514140464</v>
      </c>
      <c r="E874" s="5">
        <f t="shared" si="70"/>
        <v>1192.7856467911304</v>
      </c>
    </row>
    <row r="875" spans="1:5">
      <c r="A875" s="5">
        <f t="shared" si="71"/>
        <v>87400000</v>
      </c>
      <c r="B875" s="5">
        <f t="shared" si="67"/>
        <v>2.1400218501894851E-2</v>
      </c>
      <c r="C875" s="5">
        <f t="shared" si="68"/>
        <v>2.6878674438379935E-2</v>
      </c>
      <c r="D875">
        <f t="shared" si="69"/>
        <v>2325.10460135522</v>
      </c>
      <c r="E875" s="5">
        <f t="shared" si="70"/>
        <v>1191.4232802572044</v>
      </c>
    </row>
    <row r="876" spans="1:5">
      <c r="A876" s="5">
        <f t="shared" si="71"/>
        <v>87500000</v>
      </c>
      <c r="B876" s="5">
        <f t="shared" si="67"/>
        <v>2.1424703877755143E-2</v>
      </c>
      <c r="C876" s="5">
        <f t="shared" si="68"/>
        <v>2.690942807046046E-2</v>
      </c>
      <c r="D876">
        <f t="shared" si="69"/>
        <v>2322.4473389536711</v>
      </c>
      <c r="E876" s="5">
        <f t="shared" si="70"/>
        <v>1190.0640277062951</v>
      </c>
    </row>
    <row r="877" spans="1:5">
      <c r="A877" s="5">
        <f t="shared" si="71"/>
        <v>87600000</v>
      </c>
      <c r="B877" s="5">
        <f t="shared" si="67"/>
        <v>2.1449189253615435E-2</v>
      </c>
      <c r="C877" s="5">
        <f t="shared" si="68"/>
        <v>2.6940181702540984E-2</v>
      </c>
      <c r="D877">
        <f t="shared" si="69"/>
        <v>2319.7961433612581</v>
      </c>
      <c r="E877" s="5">
        <f t="shared" si="70"/>
        <v>1188.7078784740775</v>
      </c>
    </row>
    <row r="878" spans="1:5">
      <c r="A878" s="5">
        <f t="shared" si="71"/>
        <v>87700000</v>
      </c>
      <c r="B878" s="5">
        <f t="shared" si="67"/>
        <v>2.1473674629475727E-2</v>
      </c>
      <c r="C878" s="5">
        <f t="shared" si="68"/>
        <v>2.6970935334621512E-2</v>
      </c>
      <c r="D878">
        <f t="shared" si="69"/>
        <v>2317.1509938249287</v>
      </c>
      <c r="E878" s="5">
        <f t="shared" si="70"/>
        <v>1187.3548219448664</v>
      </c>
    </row>
    <row r="879" spans="1:5">
      <c r="A879" s="5">
        <f t="shared" si="71"/>
        <v>87800000</v>
      </c>
      <c r="B879" s="5">
        <f t="shared" si="67"/>
        <v>2.1498160005336019E-2</v>
      </c>
      <c r="C879" s="5">
        <f t="shared" si="68"/>
        <v>2.7001688966702037E-2</v>
      </c>
      <c r="D879">
        <f t="shared" si="69"/>
        <v>2314.5118696861755</v>
      </c>
      <c r="E879" s="5">
        <f t="shared" si="70"/>
        <v>1186.004847551339</v>
      </c>
    </row>
    <row r="880" spans="1:5">
      <c r="A880" s="5">
        <f t="shared" si="71"/>
        <v>87900000</v>
      </c>
      <c r="B880" s="5">
        <f t="shared" si="67"/>
        <v>2.1522645381196311E-2</v>
      </c>
      <c r="C880" s="5">
        <f t="shared" si="68"/>
        <v>2.7032442598782565E-2</v>
      </c>
      <c r="D880">
        <f t="shared" si="69"/>
        <v>2311.8787503805029</v>
      </c>
      <c r="E880" s="5">
        <f t="shared" si="70"/>
        <v>1184.6579447742608</v>
      </c>
    </row>
    <row r="881" spans="1:5">
      <c r="A881" s="5">
        <f t="shared" si="71"/>
        <v>88000000</v>
      </c>
      <c r="B881" s="5">
        <f t="shared" si="67"/>
        <v>2.1547130757056603E-2</v>
      </c>
      <c r="C881" s="5">
        <f t="shared" si="68"/>
        <v>2.706319623086309E-2</v>
      </c>
      <c r="D881">
        <f t="shared" si="69"/>
        <v>2309.2516154368891</v>
      </c>
      <c r="E881" s="5">
        <f t="shared" si="70"/>
        <v>1183.3141031422122</v>
      </c>
    </row>
    <row r="882" spans="1:5">
      <c r="A882" s="5">
        <f t="shared" si="71"/>
        <v>88100000</v>
      </c>
      <c r="B882" s="5">
        <f t="shared" si="67"/>
        <v>2.1571616132916891E-2</v>
      </c>
      <c r="C882" s="5">
        <f t="shared" si="68"/>
        <v>2.7093949862943618E-2</v>
      </c>
      <c r="D882">
        <f t="shared" si="69"/>
        <v>2306.630444477255</v>
      </c>
      <c r="E882" s="5">
        <f t="shared" si="70"/>
        <v>1181.9733122313171</v>
      </c>
    </row>
    <row r="883" spans="1:5">
      <c r="A883" s="5">
        <f t="shared" si="71"/>
        <v>88200000</v>
      </c>
      <c r="B883" s="5">
        <f t="shared" si="67"/>
        <v>2.1596101508777183E-2</v>
      </c>
      <c r="C883" s="5">
        <f t="shared" si="68"/>
        <v>2.7124703495024143E-2</v>
      </c>
      <c r="D883">
        <f t="shared" si="69"/>
        <v>2304.0152172159437</v>
      </c>
      <c r="E883" s="5">
        <f t="shared" si="70"/>
        <v>1180.6355616649728</v>
      </c>
    </row>
    <row r="884" spans="1:5">
      <c r="A884" s="5">
        <f t="shared" si="71"/>
        <v>88300000</v>
      </c>
      <c r="B884" s="5">
        <f t="shared" si="67"/>
        <v>2.1620586884637475E-2</v>
      </c>
      <c r="C884" s="5">
        <f t="shared" si="68"/>
        <v>2.7155457127104668E-2</v>
      </c>
      <c r="D884">
        <f t="shared" si="69"/>
        <v>2301.4059134591871</v>
      </c>
      <c r="E884" s="5">
        <f t="shared" si="70"/>
        <v>1179.3008411135829</v>
      </c>
    </row>
    <row r="885" spans="1:5">
      <c r="A885" s="5">
        <f t="shared" si="71"/>
        <v>88400000</v>
      </c>
      <c r="B885" s="5">
        <f t="shared" si="67"/>
        <v>2.1645072260497767E-2</v>
      </c>
      <c r="C885" s="5">
        <f t="shared" si="68"/>
        <v>2.7186210759185196E-2</v>
      </c>
      <c r="D885">
        <f t="shared" si="69"/>
        <v>2298.8025131045956</v>
      </c>
      <c r="E885" s="5">
        <f t="shared" si="70"/>
        <v>1177.969140294291</v>
      </c>
    </row>
    <row r="886" spans="1:5">
      <c r="A886" s="5">
        <f t="shared" si="71"/>
        <v>88500000</v>
      </c>
      <c r="B886" s="5">
        <f t="shared" si="67"/>
        <v>2.1669557636358059E-2</v>
      </c>
      <c r="C886" s="5">
        <f t="shared" si="68"/>
        <v>2.7216964391265721E-2</v>
      </c>
      <c r="D886">
        <f t="shared" si="69"/>
        <v>2296.2049961406351</v>
      </c>
      <c r="E886" s="5">
        <f t="shared" si="70"/>
        <v>1176.6404489707174</v>
      </c>
    </row>
    <row r="887" spans="1:5">
      <c r="A887" s="5">
        <f t="shared" si="71"/>
        <v>88600000</v>
      </c>
      <c r="B887" s="5">
        <f t="shared" si="67"/>
        <v>2.1694043012218351E-2</v>
      </c>
      <c r="C887" s="5">
        <f t="shared" si="68"/>
        <v>2.7247718023346249E-2</v>
      </c>
      <c r="D887">
        <f t="shared" si="69"/>
        <v>2293.6133426461201</v>
      </c>
      <c r="E887" s="5">
        <f t="shared" si="70"/>
        <v>1175.3147569526966</v>
      </c>
    </row>
    <row r="888" spans="1:5">
      <c r="A888" s="5">
        <f t="shared" si="71"/>
        <v>88700000</v>
      </c>
      <c r="B888" s="5">
        <f t="shared" si="67"/>
        <v>2.1718528388078643E-2</v>
      </c>
      <c r="C888" s="5">
        <f t="shared" si="68"/>
        <v>2.7278471655426774E-2</v>
      </c>
      <c r="D888">
        <f t="shared" si="69"/>
        <v>2291.0275327896984</v>
      </c>
      <c r="E888" s="5">
        <f t="shared" si="70"/>
        <v>1173.9920540960145</v>
      </c>
    </row>
    <row r="889" spans="1:5">
      <c r="A889" s="5">
        <f t="shared" si="71"/>
        <v>88800000</v>
      </c>
      <c r="B889" s="5">
        <f t="shared" si="67"/>
        <v>2.1743013763938935E-2</v>
      </c>
      <c r="C889" s="5">
        <f t="shared" si="68"/>
        <v>2.7309225287507302E-2</v>
      </c>
      <c r="D889">
        <f t="shared" si="69"/>
        <v>2288.4475468293494</v>
      </c>
      <c r="E889" s="5">
        <f t="shared" si="70"/>
        <v>1172.6723303021538</v>
      </c>
    </row>
    <row r="890" spans="1:5">
      <c r="A890" s="5">
        <f t="shared" si="71"/>
        <v>88900000</v>
      </c>
      <c r="B890" s="5">
        <f t="shared" si="67"/>
        <v>2.1767499139799227E-2</v>
      </c>
      <c r="C890" s="5">
        <f t="shared" si="68"/>
        <v>2.7339978919587827E-2</v>
      </c>
      <c r="D890">
        <f t="shared" si="69"/>
        <v>2285.873365111881</v>
      </c>
      <c r="E890" s="5">
        <f t="shared" si="70"/>
        <v>1171.3555755180339</v>
      </c>
    </row>
    <row r="891" spans="1:5">
      <c r="A891" s="5">
        <f t="shared" si="71"/>
        <v>89000000</v>
      </c>
      <c r="B891" s="5">
        <f t="shared" si="67"/>
        <v>2.1791984515659515E-2</v>
      </c>
      <c r="C891" s="5">
        <f t="shared" si="68"/>
        <v>2.7370732551668352E-2</v>
      </c>
      <c r="D891">
        <f t="shared" si="69"/>
        <v>2283.3049680724298</v>
      </c>
      <c r="E891" s="5">
        <f t="shared" si="70"/>
        <v>1170.0417797357568</v>
      </c>
    </row>
    <row r="892" spans="1:5">
      <c r="A892" s="5">
        <f t="shared" si="71"/>
        <v>89100000</v>
      </c>
      <c r="B892" s="5">
        <f t="shared" si="67"/>
        <v>2.1816469891519807E-2</v>
      </c>
      <c r="C892" s="5">
        <f t="shared" si="68"/>
        <v>2.740148618374888E-2</v>
      </c>
      <c r="D892">
        <f t="shared" si="69"/>
        <v>2280.7423362339646</v>
      </c>
      <c r="E892" s="5">
        <f t="shared" si="70"/>
        <v>1168.7309329923539</v>
      </c>
    </row>
    <row r="893" spans="1:5">
      <c r="A893" s="5">
        <f t="shared" si="71"/>
        <v>89200000</v>
      </c>
      <c r="B893" s="5">
        <f t="shared" si="67"/>
        <v>2.1840955267380099E-2</v>
      </c>
      <c r="C893" s="5">
        <f t="shared" si="68"/>
        <v>2.7432239815829405E-2</v>
      </c>
      <c r="D893">
        <f t="shared" si="69"/>
        <v>2278.1854502067963</v>
      </c>
      <c r="E893" s="5">
        <f t="shared" si="70"/>
        <v>1167.4230253695328</v>
      </c>
    </row>
    <row r="894" spans="1:5">
      <c r="A894" s="5">
        <f t="shared" si="71"/>
        <v>89300000</v>
      </c>
      <c r="B894" s="5">
        <f t="shared" si="67"/>
        <v>2.1865440643240391E-2</v>
      </c>
      <c r="C894" s="5">
        <f t="shared" si="68"/>
        <v>2.7462993447909933E-2</v>
      </c>
      <c r="D894">
        <f t="shared" si="69"/>
        <v>2275.6342906880877</v>
      </c>
      <c r="E894" s="5">
        <f t="shared" si="70"/>
        <v>1166.1180469934272</v>
      </c>
    </row>
    <row r="895" spans="1:5">
      <c r="A895" s="5">
        <f t="shared" si="71"/>
        <v>89400000</v>
      </c>
      <c r="B895" s="5">
        <f t="shared" si="67"/>
        <v>2.1889926019100683E-2</v>
      </c>
      <c r="C895" s="5">
        <f t="shared" si="68"/>
        <v>2.7493747079990458E-2</v>
      </c>
      <c r="D895">
        <f t="shared" si="69"/>
        <v>2273.0888384613672</v>
      </c>
      <c r="E895" s="5">
        <f t="shared" si="70"/>
        <v>1164.8159880343521</v>
      </c>
    </row>
    <row r="896" spans="1:5">
      <c r="A896" s="5">
        <f t="shared" si="71"/>
        <v>89500000</v>
      </c>
      <c r="B896" s="5">
        <f t="shared" si="67"/>
        <v>2.1914411394960975E-2</v>
      </c>
      <c r="C896" s="5">
        <f t="shared" si="68"/>
        <v>2.7524500712070986E-2</v>
      </c>
      <c r="D896">
        <f t="shared" si="69"/>
        <v>2270.5490743960472</v>
      </c>
      <c r="E896" s="5">
        <f t="shared" si="70"/>
        <v>1163.5168387065503</v>
      </c>
    </row>
    <row r="897" spans="1:5">
      <c r="A897" s="5">
        <f t="shared" si="71"/>
        <v>89600000</v>
      </c>
      <c r="B897" s="5">
        <f t="shared" si="67"/>
        <v>2.1938896770821267E-2</v>
      </c>
      <c r="C897" s="5">
        <f t="shared" si="68"/>
        <v>2.7555254344151511E-2</v>
      </c>
      <c r="D897">
        <f t="shared" si="69"/>
        <v>2268.0149794469444</v>
      </c>
      <c r="E897" s="5">
        <f t="shared" si="70"/>
        <v>1162.2205892679531</v>
      </c>
    </row>
    <row r="898" spans="1:5">
      <c r="A898" s="5">
        <f t="shared" si="71"/>
        <v>89700000</v>
      </c>
      <c r="B898" s="5">
        <f t="shared" si="67"/>
        <v>2.1963382146681559E-2</v>
      </c>
      <c r="C898" s="5">
        <f t="shared" si="68"/>
        <v>2.7586007976232035E-2</v>
      </c>
      <c r="D898">
        <f t="shared" si="69"/>
        <v>2265.486534653804</v>
      </c>
      <c r="E898" s="5">
        <f t="shared" si="70"/>
        <v>1160.9272300199352</v>
      </c>
    </row>
    <row r="899" spans="1:5">
      <c r="A899" s="5">
        <f t="shared" si="71"/>
        <v>89800000</v>
      </c>
      <c r="B899" s="5">
        <f t="shared" ref="B899:B962" si="72">A899/(PI()*1300000000)</f>
        <v>2.1987867522541851E-2</v>
      </c>
      <c r="C899" s="5">
        <f t="shared" ref="C899:C962" si="73">1.256*A899/(PI()*$G$6)</f>
        <v>2.7616761608312564E-2</v>
      </c>
      <c r="D899">
        <f t="shared" ref="D899:D962" si="74">($G$2*299792458/$G$6/2*9)^2/(4*$G$3*A899*(1-EXP(-(C899/B899)))^2)</f>
        <v>2262.9637211408262</v>
      </c>
      <c r="E899" s="5">
        <f t="shared" ref="E899:E962" si="75">($G$2*299792458/$G$6/2*9)^2/(4*$G$3*A899)*(1+($G$7*$G$3*A899)/($G$2*299792458/$G$6/2*9))^2</f>
        <v>1159.6367513070704</v>
      </c>
    </row>
    <row r="900" spans="1:5">
      <c r="A900" s="5">
        <f t="shared" si="71"/>
        <v>89900000</v>
      </c>
      <c r="B900" s="5">
        <f t="shared" si="72"/>
        <v>2.201235289840214E-2</v>
      </c>
      <c r="C900" s="5">
        <f t="shared" si="73"/>
        <v>2.7647515240393088E-2</v>
      </c>
      <c r="D900">
        <f t="shared" si="74"/>
        <v>2260.4465201161984</v>
      </c>
      <c r="E900" s="5">
        <f t="shared" si="75"/>
        <v>1158.3491435168953</v>
      </c>
    </row>
    <row r="901" spans="1:5">
      <c r="A901" s="5">
        <f t="shared" si="71"/>
        <v>90000000</v>
      </c>
      <c r="B901" s="5">
        <f t="shared" si="72"/>
        <v>2.2036838274262432E-2</v>
      </c>
      <c r="C901" s="5">
        <f t="shared" si="73"/>
        <v>2.7678268872473617E-2</v>
      </c>
      <c r="D901">
        <f t="shared" si="74"/>
        <v>2257.9349128716249</v>
      </c>
      <c r="E901" s="5">
        <f t="shared" si="75"/>
        <v>1157.0643970796673</v>
      </c>
    </row>
    <row r="902" spans="1:5">
      <c r="A902" s="5">
        <f t="shared" si="71"/>
        <v>90100000</v>
      </c>
      <c r="B902" s="5">
        <f t="shared" si="72"/>
        <v>2.2061323650122724E-2</v>
      </c>
      <c r="C902" s="5">
        <f t="shared" si="73"/>
        <v>2.7709022504554141E-2</v>
      </c>
      <c r="D902">
        <f t="shared" si="74"/>
        <v>2255.4288807818675</v>
      </c>
      <c r="E902" s="5">
        <f t="shared" si="75"/>
        <v>1155.782502468129</v>
      </c>
    </row>
    <row r="903" spans="1:5">
      <c r="A903" s="5">
        <f t="shared" si="71"/>
        <v>90200000</v>
      </c>
      <c r="B903" s="5">
        <f t="shared" si="72"/>
        <v>2.2085809025983016E-2</v>
      </c>
      <c r="C903" s="5">
        <f t="shared" si="73"/>
        <v>2.773977613663467E-2</v>
      </c>
      <c r="D903">
        <f t="shared" si="74"/>
        <v>2252.928405304282</v>
      </c>
      <c r="E903" s="5">
        <f t="shared" si="75"/>
        <v>1154.5034501972725</v>
      </c>
    </row>
    <row r="904" spans="1:5">
      <c r="A904" s="5">
        <f t="shared" si="71"/>
        <v>90300000</v>
      </c>
      <c r="B904" s="5">
        <f t="shared" si="72"/>
        <v>2.2110294401843308E-2</v>
      </c>
      <c r="C904" s="5">
        <f t="shared" si="73"/>
        <v>2.7770529768715194E-2</v>
      </c>
      <c r="D904">
        <f t="shared" si="74"/>
        <v>2250.4334679783638</v>
      </c>
      <c r="E904" s="5">
        <f t="shared" si="75"/>
        <v>1153.2272308241063</v>
      </c>
    </row>
    <row r="905" spans="1:5">
      <c r="A905" s="5">
        <f t="shared" si="71"/>
        <v>90400000</v>
      </c>
      <c r="B905" s="5">
        <f t="shared" si="72"/>
        <v>2.21347797777036E-2</v>
      </c>
      <c r="C905" s="5">
        <f t="shared" si="73"/>
        <v>2.7801283400795719E-2</v>
      </c>
      <c r="D905">
        <f t="shared" si="74"/>
        <v>2247.9440504252902</v>
      </c>
      <c r="E905" s="5">
        <f t="shared" si="75"/>
        <v>1151.9538349474199</v>
      </c>
    </row>
    <row r="906" spans="1:5">
      <c r="A906" s="5">
        <f t="shared" si="71"/>
        <v>90500000</v>
      </c>
      <c r="B906" s="5">
        <f t="shared" si="72"/>
        <v>2.2159265153563892E-2</v>
      </c>
      <c r="C906" s="5">
        <f t="shared" si="73"/>
        <v>2.7832037032876247E-2</v>
      </c>
      <c r="D906">
        <f t="shared" si="74"/>
        <v>2245.4601343474719</v>
      </c>
      <c r="E906" s="5">
        <f t="shared" si="75"/>
        <v>1150.6832532075573</v>
      </c>
    </row>
    <row r="907" spans="1:5">
      <c r="A907" s="5">
        <f t="shared" si="71"/>
        <v>90600000</v>
      </c>
      <c r="B907" s="5">
        <f t="shared" si="72"/>
        <v>2.2183750529424184E-2</v>
      </c>
      <c r="C907" s="5">
        <f t="shared" si="73"/>
        <v>2.7862790664956772E-2</v>
      </c>
      <c r="D907">
        <f t="shared" si="74"/>
        <v>2242.9817015281042</v>
      </c>
      <c r="E907" s="5">
        <f t="shared" si="75"/>
        <v>1149.415476286184</v>
      </c>
    </row>
    <row r="908" spans="1:5">
      <c r="A908" s="5">
        <f>A907+100000</f>
        <v>90700000</v>
      </c>
      <c r="B908" s="5">
        <f t="shared" si="72"/>
        <v>2.2208235905284476E-2</v>
      </c>
      <c r="C908" s="5">
        <f t="shared" si="73"/>
        <v>2.78935442970373E-2</v>
      </c>
      <c r="D908">
        <f t="shared" si="74"/>
        <v>2240.5087338307194</v>
      </c>
      <c r="E908" s="5">
        <f t="shared" si="75"/>
        <v>1148.1504949060625</v>
      </c>
    </row>
    <row r="909" spans="1:5">
      <c r="A909" s="5">
        <f t="shared" ref="A909:A972" si="76">A908+100000</f>
        <v>90800000</v>
      </c>
      <c r="B909" s="5">
        <f t="shared" si="72"/>
        <v>2.2232721281144764E-2</v>
      </c>
      <c r="C909" s="5">
        <f t="shared" si="73"/>
        <v>2.7924297929117825E-2</v>
      </c>
      <c r="D909">
        <f t="shared" si="74"/>
        <v>2238.0412131987468</v>
      </c>
      <c r="E909" s="5">
        <f t="shared" si="75"/>
        <v>1146.8882998308218</v>
      </c>
    </row>
    <row r="910" spans="1:5">
      <c r="A910" s="5">
        <f t="shared" si="76"/>
        <v>90900000</v>
      </c>
      <c r="B910" s="5">
        <f t="shared" si="72"/>
        <v>2.2257206657005056E-2</v>
      </c>
      <c r="C910" s="5">
        <f t="shared" si="73"/>
        <v>2.7955051561198353E-2</v>
      </c>
      <c r="D910">
        <f t="shared" si="74"/>
        <v>2235.5791216550738</v>
      </c>
      <c r="E910" s="5">
        <f t="shared" si="75"/>
        <v>1145.628881864737</v>
      </c>
    </row>
    <row r="911" spans="1:5">
      <c r="A911" s="5">
        <f t="shared" si="76"/>
        <v>91000000</v>
      </c>
      <c r="B911" s="5">
        <f t="shared" si="72"/>
        <v>2.2281692032865348E-2</v>
      </c>
      <c r="C911" s="5">
        <f t="shared" si="73"/>
        <v>2.7985805193278878E-2</v>
      </c>
      <c r="D911">
        <f t="shared" si="74"/>
        <v>2233.1224413016071</v>
      </c>
      <c r="E911" s="5">
        <f t="shared" si="75"/>
        <v>1144.3722318525029</v>
      </c>
    </row>
    <row r="912" spans="1:5">
      <c r="A912" s="5">
        <f t="shared" si="76"/>
        <v>91100000</v>
      </c>
      <c r="B912" s="5">
        <f t="shared" si="72"/>
        <v>2.230617740872564E-2</v>
      </c>
      <c r="C912" s="5">
        <f t="shared" si="73"/>
        <v>2.8016558825359403E-2</v>
      </c>
      <c r="D912">
        <f t="shared" si="74"/>
        <v>2230.6711543188389</v>
      </c>
      <c r="E912" s="5">
        <f t="shared" si="75"/>
        <v>1143.1183406790133</v>
      </c>
    </row>
    <row r="913" spans="1:5">
      <c r="A913" s="5">
        <f t="shared" si="76"/>
        <v>91200000</v>
      </c>
      <c r="B913" s="5">
        <f t="shared" si="72"/>
        <v>2.2330662784585932E-2</v>
      </c>
      <c r="C913" s="5">
        <f t="shared" si="73"/>
        <v>2.8047312457439931E-2</v>
      </c>
      <c r="D913">
        <f t="shared" si="74"/>
        <v>2228.2252429654191</v>
      </c>
      <c r="E913" s="5">
        <f t="shared" si="75"/>
        <v>1141.8671992691418</v>
      </c>
    </row>
    <row r="914" spans="1:5">
      <c r="A914" s="5">
        <f t="shared" si="76"/>
        <v>91300000</v>
      </c>
      <c r="B914" s="5">
        <f t="shared" si="72"/>
        <v>2.2355148160446224E-2</v>
      </c>
      <c r="C914" s="5">
        <f t="shared" si="73"/>
        <v>2.8078066089520456E-2</v>
      </c>
      <c r="D914">
        <f t="shared" si="74"/>
        <v>2225.7846895777243</v>
      </c>
      <c r="E914" s="5">
        <f t="shared" si="75"/>
        <v>1140.618798587519</v>
      </c>
    </row>
    <row r="915" spans="1:5">
      <c r="A915" s="5">
        <f t="shared" si="76"/>
        <v>91400000</v>
      </c>
      <c r="B915" s="5">
        <f t="shared" si="72"/>
        <v>2.2379633536306516E-2</v>
      </c>
      <c r="C915" s="5">
        <f t="shared" si="73"/>
        <v>2.8108819721600984E-2</v>
      </c>
      <c r="D915">
        <f t="shared" si="74"/>
        <v>2223.3494765694336</v>
      </c>
      <c r="E915" s="5">
        <f t="shared" si="75"/>
        <v>1139.3731296383201</v>
      </c>
    </row>
    <row r="916" spans="1:5">
      <c r="A916" s="5">
        <f t="shared" si="76"/>
        <v>91500000</v>
      </c>
      <c r="B916" s="5">
        <f t="shared" si="72"/>
        <v>2.2404118912166808E-2</v>
      </c>
      <c r="C916" s="5">
        <f t="shared" si="73"/>
        <v>2.8139573353681509E-2</v>
      </c>
      <c r="D916">
        <f t="shared" si="74"/>
        <v>2220.9195864311064</v>
      </c>
      <c r="E916" s="5">
        <f t="shared" si="75"/>
        <v>1138.1301834650451</v>
      </c>
    </row>
    <row r="917" spans="1:5">
      <c r="A917" s="5">
        <f t="shared" si="76"/>
        <v>91600000</v>
      </c>
      <c r="B917" s="5">
        <f t="shared" si="72"/>
        <v>2.24286042880271E-2</v>
      </c>
      <c r="C917" s="5">
        <f t="shared" si="73"/>
        <v>2.8170326985762037E-2</v>
      </c>
      <c r="D917">
        <f t="shared" si="74"/>
        <v>2218.4950017297624</v>
      </c>
      <c r="E917" s="5">
        <f t="shared" si="75"/>
        <v>1136.8899511503053</v>
      </c>
    </row>
    <row r="918" spans="1:5">
      <c r="A918" s="5">
        <f t="shared" si="76"/>
        <v>91700000</v>
      </c>
      <c r="B918" s="5">
        <f t="shared" si="72"/>
        <v>2.2453089663887388E-2</v>
      </c>
      <c r="C918" s="5">
        <f t="shared" si="73"/>
        <v>2.8201080617842562E-2</v>
      </c>
      <c r="D918">
        <f t="shared" si="74"/>
        <v>2216.0757051084652</v>
      </c>
      <c r="E918" s="5">
        <f t="shared" si="75"/>
        <v>1135.652423815611</v>
      </c>
    </row>
    <row r="919" spans="1:5">
      <c r="A919" s="5">
        <f t="shared" si="76"/>
        <v>91800000</v>
      </c>
      <c r="B919" s="5">
        <f t="shared" si="72"/>
        <v>2.247757503974768E-2</v>
      </c>
      <c r="C919" s="5">
        <f t="shared" si="73"/>
        <v>2.8231834249923086E-2</v>
      </c>
      <c r="D919">
        <f t="shared" si="74"/>
        <v>2213.6616792859063</v>
      </c>
      <c r="E919" s="5">
        <f t="shared" si="75"/>
        <v>1134.4175926211578</v>
      </c>
    </row>
    <row r="920" spans="1:5">
      <c r="A920" s="5">
        <f t="shared" si="76"/>
        <v>91900000</v>
      </c>
      <c r="B920" s="5">
        <f t="shared" si="72"/>
        <v>2.2502060415607972E-2</v>
      </c>
      <c r="C920" s="5">
        <f t="shared" si="73"/>
        <v>2.8262587882003615E-2</v>
      </c>
      <c r="D920">
        <f t="shared" si="74"/>
        <v>2211.2529070559981</v>
      </c>
      <c r="E920" s="5">
        <f t="shared" si="75"/>
        <v>1133.1854487656178</v>
      </c>
    </row>
    <row r="921" spans="1:5">
      <c r="A921" s="5">
        <f t="shared" si="76"/>
        <v>92000000</v>
      </c>
      <c r="B921" s="5">
        <f t="shared" si="72"/>
        <v>2.2526545791468264E-2</v>
      </c>
      <c r="C921" s="5">
        <f t="shared" si="73"/>
        <v>2.8293341514084139E-2</v>
      </c>
      <c r="D921">
        <f t="shared" si="74"/>
        <v>2208.8493712874592</v>
      </c>
      <c r="E921" s="5">
        <f t="shared" si="75"/>
        <v>1131.9559834859285</v>
      </c>
    </row>
    <row r="922" spans="1:5">
      <c r="A922" s="5">
        <f t="shared" si="76"/>
        <v>92100000</v>
      </c>
      <c r="B922" s="5">
        <f t="shared" si="72"/>
        <v>2.2551031167328556E-2</v>
      </c>
      <c r="C922" s="5">
        <f t="shared" si="73"/>
        <v>2.8324095146164668E-2</v>
      </c>
      <c r="D922">
        <f t="shared" si="74"/>
        <v>2206.4510549234114</v>
      </c>
      <c r="E922" s="5">
        <f t="shared" si="75"/>
        <v>1130.7291880570883</v>
      </c>
    </row>
    <row r="923" spans="1:5">
      <c r="A923" s="5">
        <f t="shared" si="76"/>
        <v>92200000</v>
      </c>
      <c r="B923" s="5">
        <f t="shared" si="72"/>
        <v>2.2575516543188848E-2</v>
      </c>
      <c r="C923" s="5">
        <f t="shared" si="73"/>
        <v>2.8354848778245192E-2</v>
      </c>
      <c r="D923">
        <f t="shared" si="74"/>
        <v>2204.0579409809784</v>
      </c>
      <c r="E923" s="5">
        <f t="shared" si="75"/>
        <v>1129.505053791946</v>
      </c>
    </row>
    <row r="924" spans="1:5">
      <c r="A924" s="5">
        <f t="shared" si="76"/>
        <v>92300000</v>
      </c>
      <c r="B924" s="5">
        <f t="shared" si="72"/>
        <v>2.260000191904914E-2</v>
      </c>
      <c r="C924" s="5">
        <f t="shared" si="73"/>
        <v>2.8385602410325721E-2</v>
      </c>
      <c r="D924">
        <f t="shared" si="74"/>
        <v>2201.6700125508801</v>
      </c>
      <c r="E924" s="5">
        <f t="shared" si="75"/>
        <v>1128.2835720409985</v>
      </c>
    </row>
    <row r="925" spans="1:5">
      <c r="A925" s="5">
        <f t="shared" si="76"/>
        <v>92400000</v>
      </c>
      <c r="B925" s="5">
        <f t="shared" si="72"/>
        <v>2.2624487294909432E-2</v>
      </c>
      <c r="C925" s="5">
        <f t="shared" si="73"/>
        <v>2.8416356042406245E-2</v>
      </c>
      <c r="D925">
        <f t="shared" si="74"/>
        <v>2199.2872527970371</v>
      </c>
      <c r="E925" s="5">
        <f t="shared" si="75"/>
        <v>1127.0647341921876</v>
      </c>
    </row>
    <row r="926" spans="1:5">
      <c r="A926" s="5">
        <f t="shared" si="76"/>
        <v>92500000</v>
      </c>
      <c r="B926" s="5">
        <f t="shared" si="72"/>
        <v>2.2648972670769724E-2</v>
      </c>
      <c r="C926" s="5">
        <f t="shared" si="73"/>
        <v>2.844710967448677E-2</v>
      </c>
      <c r="D926">
        <f t="shared" si="74"/>
        <v>2196.9096449561753</v>
      </c>
      <c r="E926" s="5">
        <f t="shared" si="75"/>
        <v>1125.8485316706951</v>
      </c>
    </row>
    <row r="927" spans="1:5">
      <c r="A927" s="5">
        <f t="shared" si="76"/>
        <v>92600000</v>
      </c>
      <c r="B927" s="5">
        <f t="shared" si="72"/>
        <v>2.2673458046630013E-2</v>
      </c>
      <c r="C927" s="5">
        <f t="shared" si="73"/>
        <v>2.8477863306567298E-2</v>
      </c>
      <c r="D927">
        <f t="shared" si="74"/>
        <v>2194.5371723374324</v>
      </c>
      <c r="E927" s="5">
        <f t="shared" si="75"/>
        <v>1124.6349559387436</v>
      </c>
    </row>
    <row r="928" spans="1:5">
      <c r="A928" s="5">
        <f t="shared" si="76"/>
        <v>92700000</v>
      </c>
      <c r="B928" s="5">
        <f t="shared" si="72"/>
        <v>2.2697943422490305E-2</v>
      </c>
      <c r="C928" s="5">
        <f t="shared" si="73"/>
        <v>2.8508616938647823E-2</v>
      </c>
      <c r="D928">
        <f t="shared" si="74"/>
        <v>2192.169818321966</v>
      </c>
      <c r="E928" s="5">
        <f t="shared" si="75"/>
        <v>1123.4239984953963</v>
      </c>
    </row>
    <row r="929" spans="1:5">
      <c r="A929" s="5">
        <f t="shared" si="76"/>
        <v>92800000</v>
      </c>
      <c r="B929" s="5">
        <f t="shared" si="72"/>
        <v>2.2722428798350597E-2</v>
      </c>
      <c r="C929" s="5">
        <f t="shared" si="73"/>
        <v>2.8539370570728351E-2</v>
      </c>
      <c r="D929">
        <f t="shared" si="74"/>
        <v>2189.8075663625668</v>
      </c>
      <c r="E929" s="5">
        <f t="shared" si="75"/>
        <v>1122.2156508763576</v>
      </c>
    </row>
    <row r="930" spans="1:5">
      <c r="A930" s="5">
        <f t="shared" si="76"/>
        <v>92900000</v>
      </c>
      <c r="B930" s="5">
        <f t="shared" si="72"/>
        <v>2.2746914174210889E-2</v>
      </c>
      <c r="C930" s="5">
        <f t="shared" si="73"/>
        <v>2.8570124202808876E-2</v>
      </c>
      <c r="D930">
        <f t="shared" si="74"/>
        <v>2187.4503999832746</v>
      </c>
      <c r="E930" s="5">
        <f t="shared" si="75"/>
        <v>1121.0099046537778</v>
      </c>
    </row>
    <row r="931" spans="1:5">
      <c r="A931" s="5">
        <f t="shared" si="76"/>
        <v>93000000</v>
      </c>
      <c r="B931" s="5">
        <f t="shared" si="72"/>
        <v>2.2771399550071181E-2</v>
      </c>
      <c r="C931" s="5">
        <f t="shared" si="73"/>
        <v>2.8600877834889404E-2</v>
      </c>
      <c r="D931">
        <f t="shared" si="74"/>
        <v>2185.0983027789916</v>
      </c>
      <c r="E931" s="5">
        <f t="shared" si="75"/>
        <v>1119.8067514360555</v>
      </c>
    </row>
    <row r="932" spans="1:5">
      <c r="A932" s="5">
        <f t="shared" si="76"/>
        <v>93100000</v>
      </c>
      <c r="B932" s="5">
        <f t="shared" si="72"/>
        <v>2.2795884925931473E-2</v>
      </c>
      <c r="C932" s="5">
        <f t="shared" si="73"/>
        <v>2.8631631466969929E-2</v>
      </c>
      <c r="D932">
        <f t="shared" si="74"/>
        <v>2182.7512584151045</v>
      </c>
      <c r="E932" s="5">
        <f t="shared" si="75"/>
        <v>1118.6061828676427</v>
      </c>
    </row>
    <row r="933" spans="1:5">
      <c r="A933" s="5">
        <f t="shared" si="76"/>
        <v>93200000</v>
      </c>
      <c r="B933" s="5">
        <f t="shared" si="72"/>
        <v>2.2820370301791765E-2</v>
      </c>
      <c r="C933" s="5">
        <f t="shared" si="73"/>
        <v>2.8662385099050454E-2</v>
      </c>
      <c r="D933">
        <f t="shared" si="74"/>
        <v>2180.4092506271054</v>
      </c>
      <c r="E933" s="5">
        <f t="shared" si="75"/>
        <v>1117.4081906288529</v>
      </c>
    </row>
    <row r="934" spans="1:5">
      <c r="A934" s="5">
        <f t="shared" si="76"/>
        <v>93300000</v>
      </c>
      <c r="B934" s="5">
        <f t="shared" si="72"/>
        <v>2.2844855677652057E-2</v>
      </c>
      <c r="C934" s="5">
        <f t="shared" si="73"/>
        <v>2.8693138731130982E-2</v>
      </c>
      <c r="D934">
        <f t="shared" si="74"/>
        <v>2178.0722632202169</v>
      </c>
      <c r="E934" s="5">
        <f t="shared" si="75"/>
        <v>1116.2127664356681</v>
      </c>
    </row>
    <row r="935" spans="1:5">
      <c r="A935" s="5">
        <f t="shared" si="76"/>
        <v>93400000</v>
      </c>
      <c r="B935" s="5">
        <f t="shared" si="72"/>
        <v>2.2869341053512349E-2</v>
      </c>
      <c r="C935" s="5">
        <f t="shared" si="73"/>
        <v>2.8723892363211507E-2</v>
      </c>
      <c r="D935">
        <f t="shared" si="74"/>
        <v>2175.7402800690174</v>
      </c>
      <c r="E935" s="5">
        <f t="shared" si="75"/>
        <v>1115.0199020395485</v>
      </c>
    </row>
    <row r="936" spans="1:5">
      <c r="A936" s="5">
        <f t="shared" si="76"/>
        <v>93500000</v>
      </c>
      <c r="B936" s="5">
        <f t="shared" si="72"/>
        <v>2.2893826429372637E-2</v>
      </c>
      <c r="C936" s="5">
        <f t="shared" si="73"/>
        <v>2.8754645995292035E-2</v>
      </c>
      <c r="D936">
        <f t="shared" si="74"/>
        <v>2173.4132851170716</v>
      </c>
      <c r="E936" s="5">
        <f t="shared" si="75"/>
        <v>1113.8295892272406</v>
      </c>
    </row>
    <row r="937" spans="1:5">
      <c r="A937" s="5">
        <f t="shared" si="76"/>
        <v>93600000</v>
      </c>
      <c r="B937" s="5">
        <f t="shared" si="72"/>
        <v>2.2918311805232929E-2</v>
      </c>
      <c r="C937" s="5">
        <f t="shared" si="73"/>
        <v>2.878539962737256E-2</v>
      </c>
      <c r="D937">
        <f t="shared" si="74"/>
        <v>2171.0912623765621</v>
      </c>
      <c r="E937" s="5">
        <f t="shared" si="75"/>
        <v>1112.6418198205915</v>
      </c>
    </row>
    <row r="938" spans="1:5">
      <c r="A938" s="5">
        <f t="shared" si="76"/>
        <v>93700000</v>
      </c>
      <c r="B938" s="5">
        <f t="shared" si="72"/>
        <v>2.2942797181093221E-2</v>
      </c>
      <c r="C938" s="5">
        <f t="shared" si="73"/>
        <v>2.8816153259453088E-2</v>
      </c>
      <c r="D938">
        <f t="shared" si="74"/>
        <v>2168.7741959279215</v>
      </c>
      <c r="E938" s="5">
        <f t="shared" si="75"/>
        <v>1111.4565856763597</v>
      </c>
    </row>
    <row r="939" spans="1:5">
      <c r="A939" s="5">
        <f t="shared" si="76"/>
        <v>93800000</v>
      </c>
      <c r="B939" s="5">
        <f t="shared" si="72"/>
        <v>2.2967282556953513E-2</v>
      </c>
      <c r="C939" s="5">
        <f t="shared" si="73"/>
        <v>2.8846906891533613E-2</v>
      </c>
      <c r="D939">
        <f t="shared" si="74"/>
        <v>2166.4620699194693</v>
      </c>
      <c r="E939" s="5">
        <f t="shared" si="75"/>
        <v>1110.2738786860305</v>
      </c>
    </row>
    <row r="940" spans="1:5">
      <c r="A940" s="5">
        <f t="shared" si="76"/>
        <v>93900000</v>
      </c>
      <c r="B940" s="5">
        <f t="shared" si="72"/>
        <v>2.2991767932813805E-2</v>
      </c>
      <c r="C940" s="5">
        <f t="shared" si="73"/>
        <v>2.8877660523614138E-2</v>
      </c>
      <c r="D940">
        <f t="shared" si="74"/>
        <v>2164.1548685670523</v>
      </c>
      <c r="E940" s="5">
        <f t="shared" si="75"/>
        <v>1109.0936907756302</v>
      </c>
    </row>
    <row r="941" spans="1:5">
      <c r="A941" s="5">
        <f t="shared" si="76"/>
        <v>94000000</v>
      </c>
      <c r="B941" s="5">
        <f t="shared" si="72"/>
        <v>2.3016253308674097E-2</v>
      </c>
      <c r="C941" s="5">
        <f t="shared" si="73"/>
        <v>2.8908414155694666E-2</v>
      </c>
      <c r="D941">
        <f t="shared" si="74"/>
        <v>2161.8525761536835</v>
      </c>
      <c r="E941" s="5">
        <f t="shared" si="75"/>
        <v>1107.9160139055409</v>
      </c>
    </row>
    <row r="942" spans="1:5">
      <c r="A942" s="5">
        <f t="shared" si="76"/>
        <v>94100000</v>
      </c>
      <c r="B942" s="5">
        <f t="shared" si="72"/>
        <v>2.3040738684534389E-2</v>
      </c>
      <c r="C942" s="5">
        <f t="shared" si="73"/>
        <v>2.8939167787775191E-2</v>
      </c>
      <c r="D942">
        <f t="shared" si="74"/>
        <v>2159.5551770291841</v>
      </c>
      <c r="E942" s="5">
        <f t="shared" si="75"/>
        <v>1106.7408400703209</v>
      </c>
    </row>
    <row r="943" spans="1:5">
      <c r="A943" s="5">
        <f t="shared" si="76"/>
        <v>94200000</v>
      </c>
      <c r="B943" s="5">
        <f t="shared" si="72"/>
        <v>2.3065224060394681E-2</v>
      </c>
      <c r="C943" s="5">
        <f t="shared" si="73"/>
        <v>2.8969921419855719E-2</v>
      </c>
      <c r="D943">
        <f t="shared" si="74"/>
        <v>2157.2626556098326</v>
      </c>
      <c r="E943" s="5">
        <f t="shared" si="75"/>
        <v>1105.568161298522</v>
      </c>
    </row>
    <row r="944" spans="1:5">
      <c r="A944" s="5">
        <f t="shared" si="76"/>
        <v>94300000</v>
      </c>
      <c r="B944" s="5">
        <f t="shared" si="72"/>
        <v>2.3089709436254973E-2</v>
      </c>
      <c r="C944" s="5">
        <f t="shared" si="73"/>
        <v>2.9000675051936244E-2</v>
      </c>
      <c r="D944">
        <f t="shared" si="74"/>
        <v>2154.9749963780087</v>
      </c>
      <c r="E944" s="5">
        <f t="shared" si="75"/>
        <v>1104.3979696525084</v>
      </c>
    </row>
    <row r="945" spans="1:5">
      <c r="A945" s="5">
        <f t="shared" si="76"/>
        <v>94400000</v>
      </c>
      <c r="B945" s="5">
        <f t="shared" si="72"/>
        <v>2.3114194812115262E-2</v>
      </c>
      <c r="C945" s="5">
        <f t="shared" si="73"/>
        <v>2.9031428684016772E-2</v>
      </c>
      <c r="D945">
        <f t="shared" si="74"/>
        <v>2152.6921838818453</v>
      </c>
      <c r="E945" s="5">
        <f t="shared" si="75"/>
        <v>1103.2302572282786</v>
      </c>
    </row>
    <row r="946" spans="1:5">
      <c r="A946" s="5">
        <f t="shared" si="76"/>
        <v>94500000</v>
      </c>
      <c r="B946" s="5">
        <f t="shared" si="72"/>
        <v>2.3138680187975554E-2</v>
      </c>
      <c r="C946" s="5">
        <f t="shared" si="73"/>
        <v>2.9062182316097297E-2</v>
      </c>
      <c r="D946">
        <f t="shared" si="74"/>
        <v>2150.4142027348807</v>
      </c>
      <c r="E946" s="5">
        <f t="shared" si="75"/>
        <v>1102.0650161552874</v>
      </c>
    </row>
    <row r="947" spans="1:5">
      <c r="A947" s="5">
        <f t="shared" si="76"/>
        <v>94600000</v>
      </c>
      <c r="B947" s="5">
        <f t="shared" si="72"/>
        <v>2.3163165563835846E-2</v>
      </c>
      <c r="C947" s="5">
        <f t="shared" si="73"/>
        <v>2.9092935948177821E-2</v>
      </c>
      <c r="D947">
        <f t="shared" si="74"/>
        <v>2148.1410376157105</v>
      </c>
      <c r="E947" s="5">
        <f t="shared" si="75"/>
        <v>1100.9022385962692</v>
      </c>
    </row>
    <row r="948" spans="1:5">
      <c r="A948" s="5">
        <f t="shared" si="76"/>
        <v>94700000</v>
      </c>
      <c r="B948" s="5">
        <f t="shared" si="72"/>
        <v>2.3187650939696137E-2</v>
      </c>
      <c r="C948" s="5">
        <f t="shared" si="73"/>
        <v>2.912368958025835E-2</v>
      </c>
      <c r="D948">
        <f t="shared" si="74"/>
        <v>2145.8726732676478</v>
      </c>
      <c r="E948" s="5">
        <f t="shared" si="75"/>
        <v>1099.7419167470603</v>
      </c>
    </row>
    <row r="949" spans="1:5">
      <c r="A949" s="5">
        <f t="shared" si="76"/>
        <v>94800000</v>
      </c>
      <c r="B949" s="5">
        <f t="shared" si="72"/>
        <v>2.3212136315556429E-2</v>
      </c>
      <c r="C949" s="5">
        <f t="shared" si="73"/>
        <v>2.9154443212338874E-2</v>
      </c>
      <c r="D949">
        <f t="shared" si="74"/>
        <v>2143.609094498378</v>
      </c>
      <c r="E949" s="5">
        <f t="shared" si="75"/>
        <v>1098.5840428364284</v>
      </c>
    </row>
    <row r="950" spans="1:5">
      <c r="A950" s="5">
        <f t="shared" si="76"/>
        <v>94900000</v>
      </c>
      <c r="B950" s="5">
        <f t="shared" si="72"/>
        <v>2.3236621691416721E-2</v>
      </c>
      <c r="C950" s="5">
        <f t="shared" si="73"/>
        <v>2.9185196844419403E-2</v>
      </c>
      <c r="D950">
        <f t="shared" si="74"/>
        <v>2141.3502861796233</v>
      </c>
      <c r="E950" s="5">
        <f t="shared" si="75"/>
        <v>1097.4286091258944</v>
      </c>
    </row>
    <row r="951" spans="1:5">
      <c r="A951" s="5">
        <f>A950+100000</f>
        <v>95000000</v>
      </c>
      <c r="B951" s="5">
        <f t="shared" si="72"/>
        <v>2.3261107067277013E-2</v>
      </c>
      <c r="C951" s="5">
        <f t="shared" si="73"/>
        <v>2.9215950476499927E-2</v>
      </c>
      <c r="D951">
        <f t="shared" si="74"/>
        <v>2139.0962332468025</v>
      </c>
      <c r="E951" s="5">
        <f t="shared" si="75"/>
        <v>1096.2756079095636</v>
      </c>
    </row>
    <row r="952" spans="1:5">
      <c r="A952" s="5">
        <f t="shared" si="76"/>
        <v>95100000</v>
      </c>
      <c r="B952" s="5">
        <f t="shared" si="72"/>
        <v>2.3285592443137305E-2</v>
      </c>
      <c r="C952" s="5">
        <f t="shared" si="73"/>
        <v>2.9246704108580455E-2</v>
      </c>
      <c r="D952">
        <f t="shared" si="74"/>
        <v>2136.8469206986983</v>
      </c>
      <c r="E952" s="5">
        <f t="shared" si="75"/>
        <v>1095.1250315139528</v>
      </c>
    </row>
    <row r="953" spans="1:5">
      <c r="A953" s="5">
        <f t="shared" si="76"/>
        <v>95200000</v>
      </c>
      <c r="B953" s="5">
        <f t="shared" si="72"/>
        <v>2.3310077818997597E-2</v>
      </c>
      <c r="C953" s="5">
        <f t="shared" si="73"/>
        <v>2.927745774066098E-2</v>
      </c>
      <c r="D953">
        <f t="shared" si="74"/>
        <v>2134.602333597124</v>
      </c>
      <c r="E953" s="5">
        <f t="shared" si="75"/>
        <v>1093.9768722978199</v>
      </c>
    </row>
    <row r="954" spans="1:5">
      <c r="A954" s="5">
        <f t="shared" si="76"/>
        <v>95300000</v>
      </c>
      <c r="B954" s="5">
        <f t="shared" si="72"/>
        <v>2.3334563194857886E-2</v>
      </c>
      <c r="C954" s="5">
        <f t="shared" si="73"/>
        <v>2.9308211372741505E-2</v>
      </c>
      <c r="D954">
        <f t="shared" si="74"/>
        <v>2132.362457066592</v>
      </c>
      <c r="E954" s="5">
        <f t="shared" si="75"/>
        <v>1092.8311226519961</v>
      </c>
    </row>
    <row r="955" spans="1:5">
      <c r="A955" s="5">
        <f t="shared" si="76"/>
        <v>95400000</v>
      </c>
      <c r="B955" s="5">
        <f t="shared" si="72"/>
        <v>2.3359048570718178E-2</v>
      </c>
      <c r="C955" s="5">
        <f t="shared" si="73"/>
        <v>2.9338965004822033E-2</v>
      </c>
      <c r="D955">
        <f t="shared" si="74"/>
        <v>2130.1272762939857</v>
      </c>
      <c r="E955" s="5">
        <f t="shared" si="75"/>
        <v>1091.6877749992159</v>
      </c>
    </row>
    <row r="956" spans="1:5">
      <c r="A956" s="5">
        <f t="shared" si="76"/>
        <v>95500000</v>
      </c>
      <c r="B956" s="5">
        <f t="shared" si="72"/>
        <v>2.338353394657847E-2</v>
      </c>
      <c r="C956" s="5">
        <f t="shared" si="73"/>
        <v>2.9369718636902558E-2</v>
      </c>
      <c r="D956">
        <f t="shared" si="74"/>
        <v>2127.8967765282327</v>
      </c>
      <c r="E956" s="5">
        <f t="shared" si="75"/>
        <v>1090.5468217939515</v>
      </c>
    </row>
    <row r="957" spans="1:5">
      <c r="A957" s="5">
        <f t="shared" si="76"/>
        <v>95600000</v>
      </c>
      <c r="B957" s="5">
        <f t="shared" si="72"/>
        <v>2.3408019322438762E-2</v>
      </c>
      <c r="C957" s="5">
        <f t="shared" si="73"/>
        <v>2.9400472268983086E-2</v>
      </c>
      <c r="D957">
        <f t="shared" si="74"/>
        <v>2125.6709430799815</v>
      </c>
      <c r="E957" s="5">
        <f t="shared" si="75"/>
        <v>1089.408255522246</v>
      </c>
    </row>
    <row r="958" spans="1:5">
      <c r="A958" s="5">
        <f t="shared" si="76"/>
        <v>95700000</v>
      </c>
      <c r="B958" s="5">
        <f t="shared" si="72"/>
        <v>2.3432504698299054E-2</v>
      </c>
      <c r="C958" s="5">
        <f t="shared" si="73"/>
        <v>2.9431225901063611E-2</v>
      </c>
      <c r="D958">
        <f t="shared" si="74"/>
        <v>2123.4497613212775</v>
      </c>
      <c r="E958" s="5">
        <f t="shared" si="75"/>
        <v>1088.2720687015501</v>
      </c>
    </row>
    <row r="959" spans="1:5">
      <c r="A959" s="5">
        <f t="shared" si="76"/>
        <v>95800000</v>
      </c>
      <c r="B959" s="5">
        <f t="shared" si="72"/>
        <v>2.3456990074159346E-2</v>
      </c>
      <c r="C959" s="5">
        <f t="shared" si="73"/>
        <v>2.9461979533144139E-2</v>
      </c>
      <c r="D959">
        <f t="shared" si="74"/>
        <v>2121.2332166852425</v>
      </c>
      <c r="E959" s="5">
        <f t="shared" si="75"/>
        <v>1087.1382538805542</v>
      </c>
    </row>
    <row r="960" spans="1:5">
      <c r="A960" s="5">
        <f t="shared" si="76"/>
        <v>95900000</v>
      </c>
      <c r="B960" s="5">
        <f t="shared" si="72"/>
        <v>2.3481475450019638E-2</v>
      </c>
      <c r="C960" s="5">
        <f t="shared" si="73"/>
        <v>2.9492733165224664E-2</v>
      </c>
      <c r="D960">
        <f t="shared" si="74"/>
        <v>2119.0212946657584</v>
      </c>
      <c r="E960" s="5">
        <f t="shared" si="75"/>
        <v>1086.006803639031</v>
      </c>
    </row>
    <row r="961" spans="1:5">
      <c r="A961" s="5">
        <f t="shared" si="76"/>
        <v>96000000</v>
      </c>
      <c r="B961" s="5">
        <f t="shared" si="72"/>
        <v>2.350596082587993E-2</v>
      </c>
      <c r="C961" s="5">
        <f t="shared" si="73"/>
        <v>2.9523486797305189E-2</v>
      </c>
      <c r="D961">
        <f t="shared" si="74"/>
        <v>2116.8139808171481</v>
      </c>
      <c r="E961" s="5">
        <f t="shared" si="75"/>
        <v>1084.8777105876688</v>
      </c>
    </row>
    <row r="962" spans="1:5">
      <c r="A962" s="5">
        <f t="shared" si="76"/>
        <v>96100000</v>
      </c>
      <c r="B962" s="5">
        <f t="shared" si="72"/>
        <v>2.3530446201740218E-2</v>
      </c>
      <c r="C962" s="5">
        <f t="shared" si="73"/>
        <v>2.9554240429385717E-2</v>
      </c>
      <c r="D962">
        <f t="shared" si="74"/>
        <v>2114.6112607538626</v>
      </c>
      <c r="E962" s="5">
        <f t="shared" si="75"/>
        <v>1083.7509673679147</v>
      </c>
    </row>
    <row r="963" spans="1:5">
      <c r="A963" s="5">
        <f t="shared" si="76"/>
        <v>96200000</v>
      </c>
      <c r="B963" s="5">
        <f t="shared" ref="B963:B1026" si="77">A963/(PI()*1300000000)</f>
        <v>2.355493157760051E-2</v>
      </c>
      <c r="C963" s="5">
        <f t="shared" ref="C963:C1005" si="78">1.256*A963/(PI()*$G$6)</f>
        <v>2.9584994061466242E-2</v>
      </c>
      <c r="D963">
        <f t="shared" ref="D963:D1005" si="79">($G$2*299792458/$G$6/2*9)^2/(4*$G$3*A963*(1-EXP(-(C963/B963)))^2)</f>
        <v>2112.4131201501687</v>
      </c>
      <c r="E963" s="5">
        <f t="shared" ref="E963:E1026" si="80">($G$2*299792458/$G$6/2*9)^2/(4*$G$3*A963)*(1+($G$7*$G$3*A963)/($G$2*299792458/$G$6/2*9))^2</f>
        <v>1082.6265666518104</v>
      </c>
    </row>
    <row r="964" spans="1:5">
      <c r="A964" s="5">
        <f t="shared" si="76"/>
        <v>96300000</v>
      </c>
      <c r="B964" s="5">
        <f t="shared" si="77"/>
        <v>2.3579416953460802E-2</v>
      </c>
      <c r="C964" s="5">
        <f t="shared" si="78"/>
        <v>2.961574769354677E-2</v>
      </c>
      <c r="D964">
        <f t="shared" si="79"/>
        <v>2110.2195447398362</v>
      </c>
      <c r="E964" s="5">
        <f t="shared" si="80"/>
        <v>1081.5045011418372</v>
      </c>
    </row>
    <row r="965" spans="1:5">
      <c r="A965" s="5">
        <f t="shared" si="76"/>
        <v>96400000</v>
      </c>
      <c r="B965" s="5">
        <f t="shared" si="77"/>
        <v>2.3603902329321094E-2</v>
      </c>
      <c r="C965" s="5">
        <f t="shared" si="78"/>
        <v>2.9646501325627295E-2</v>
      </c>
      <c r="D965">
        <f t="shared" si="79"/>
        <v>2108.0305203158323</v>
      </c>
      <c r="E965" s="5">
        <f t="shared" si="80"/>
        <v>1080.3847635707559</v>
      </c>
    </row>
    <row r="966" spans="1:5">
      <c r="A966" s="5">
        <f t="shared" si="76"/>
        <v>96500000</v>
      </c>
      <c r="B966" s="5">
        <f t="shared" si="77"/>
        <v>2.3628387705181386E-2</v>
      </c>
      <c r="C966" s="5">
        <f t="shared" si="78"/>
        <v>2.9677254957707823E-2</v>
      </c>
      <c r="D966">
        <f t="shared" si="79"/>
        <v>2105.8460327300127</v>
      </c>
      <c r="E966" s="5">
        <f t="shared" si="80"/>
        <v>1079.2673467014511</v>
      </c>
    </row>
    <row r="967" spans="1:5">
      <c r="A967" s="5">
        <f t="shared" si="76"/>
        <v>96600000</v>
      </c>
      <c r="B967" s="5">
        <f t="shared" si="77"/>
        <v>2.3652873081041678E-2</v>
      </c>
      <c r="C967" s="5">
        <f t="shared" si="78"/>
        <v>2.9708008589788348E-2</v>
      </c>
      <c r="D967">
        <f t="shared" si="79"/>
        <v>2103.6660678928183</v>
      </c>
      <c r="E967" s="5">
        <f t="shared" si="80"/>
        <v>1078.1522433267749</v>
      </c>
    </row>
    <row r="968" spans="1:5">
      <c r="A968" s="5">
        <f t="shared" si="76"/>
        <v>96700000</v>
      </c>
      <c r="B968" s="5">
        <f t="shared" si="77"/>
        <v>2.367735845690197E-2</v>
      </c>
      <c r="C968" s="5">
        <f t="shared" si="78"/>
        <v>2.9738762221868872E-2</v>
      </c>
      <c r="D968">
        <f t="shared" si="79"/>
        <v>2101.4906117729706</v>
      </c>
      <c r="E968" s="5">
        <f t="shared" si="80"/>
        <v>1077.0394462693901</v>
      </c>
    </row>
    <row r="969" spans="1:5">
      <c r="A969" s="5">
        <f t="shared" si="76"/>
        <v>96800000</v>
      </c>
      <c r="B969" s="5">
        <f t="shared" si="77"/>
        <v>2.3701843832762262E-2</v>
      </c>
      <c r="C969" s="5">
        <f t="shared" si="78"/>
        <v>2.9769515853949401E-2</v>
      </c>
      <c r="D969">
        <f t="shared" si="79"/>
        <v>2099.3196503971717</v>
      </c>
      <c r="E969" s="5">
        <f t="shared" si="80"/>
        <v>1075.9289483816199</v>
      </c>
    </row>
    <row r="970" spans="1:5">
      <c r="A970" s="5">
        <f t="shared" si="76"/>
        <v>96900000</v>
      </c>
      <c r="B970" s="5">
        <f t="shared" si="77"/>
        <v>2.3726329208622554E-2</v>
      </c>
      <c r="C970" s="5">
        <f t="shared" si="78"/>
        <v>2.9800269486029925E-2</v>
      </c>
      <c r="D970">
        <f t="shared" si="79"/>
        <v>2097.1531698498061</v>
      </c>
      <c r="E970" s="5">
        <f t="shared" si="80"/>
        <v>1074.8207425452918</v>
      </c>
    </row>
    <row r="971" spans="1:5">
      <c r="A971" s="5">
        <f>A970+100000</f>
        <v>97000000</v>
      </c>
      <c r="B971" s="5">
        <f t="shared" si="77"/>
        <v>2.3750814584482843E-2</v>
      </c>
      <c r="C971" s="5">
        <f t="shared" si="78"/>
        <v>2.9831023118110454E-2</v>
      </c>
      <c r="D971">
        <f t="shared" si="79"/>
        <v>2094.9911562726411</v>
      </c>
      <c r="E971" s="5">
        <f t="shared" si="80"/>
        <v>1073.7148216715868</v>
      </c>
    </row>
    <row r="972" spans="1:5">
      <c r="A972" s="5">
        <f t="shared" si="76"/>
        <v>97100000</v>
      </c>
      <c r="B972" s="5">
        <f t="shared" si="77"/>
        <v>2.3775299960343135E-2</v>
      </c>
      <c r="C972" s="5">
        <f t="shared" si="78"/>
        <v>2.9861776750190978E-2</v>
      </c>
      <c r="D972">
        <f t="shared" si="79"/>
        <v>2092.8335958645334</v>
      </c>
      <c r="E972" s="5">
        <f t="shared" si="80"/>
        <v>1072.6111787008886</v>
      </c>
    </row>
    <row r="973" spans="1:5">
      <c r="A973" s="5">
        <f t="shared" ref="A973:A987" si="81">A972+100000</f>
        <v>97200000</v>
      </c>
      <c r="B973" s="5">
        <f t="shared" si="77"/>
        <v>2.3799785336203427E-2</v>
      </c>
      <c r="C973" s="5">
        <f t="shared" si="78"/>
        <v>2.9892530382271507E-2</v>
      </c>
      <c r="D973">
        <f t="shared" si="79"/>
        <v>2090.6804748811337</v>
      </c>
      <c r="E973" s="5">
        <f t="shared" si="80"/>
        <v>1071.5098066026321</v>
      </c>
    </row>
    <row r="974" spans="1:5">
      <c r="A974" s="5">
        <f t="shared" si="81"/>
        <v>97300000</v>
      </c>
      <c r="B974" s="5">
        <f t="shared" si="77"/>
        <v>2.3824270712063719E-2</v>
      </c>
      <c r="C974" s="5">
        <f t="shared" si="78"/>
        <v>2.9923284014352031E-2</v>
      </c>
      <c r="D974">
        <f t="shared" si="79"/>
        <v>2088.5317796345967</v>
      </c>
      <c r="E974" s="5">
        <f t="shared" si="80"/>
        <v>1070.4106983751551</v>
      </c>
    </row>
    <row r="975" spans="1:5">
      <c r="A975" s="5">
        <f t="shared" si="81"/>
        <v>97400000</v>
      </c>
      <c r="B975" s="5">
        <f t="shared" si="77"/>
        <v>2.3848756087924011E-2</v>
      </c>
      <c r="C975" s="5">
        <f t="shared" si="78"/>
        <v>2.9954037646432556E-2</v>
      </c>
      <c r="D975">
        <f t="shared" si="79"/>
        <v>2086.3874964932875</v>
      </c>
      <c r="E975" s="5">
        <f t="shared" si="80"/>
        <v>1069.3138470455503</v>
      </c>
    </row>
    <row r="976" spans="1:5">
      <c r="A976" s="5">
        <f t="shared" si="81"/>
        <v>97500000</v>
      </c>
      <c r="B976" s="5">
        <f t="shared" si="77"/>
        <v>2.3873241463784303E-2</v>
      </c>
      <c r="C976" s="5">
        <f t="shared" si="78"/>
        <v>2.9984791278513084E-2</v>
      </c>
      <c r="D976">
        <f t="shared" si="79"/>
        <v>2084.2476118814998</v>
      </c>
      <c r="E976" s="5">
        <f t="shared" si="80"/>
        <v>1068.2192456695157</v>
      </c>
    </row>
    <row r="977" spans="1:5">
      <c r="A977" s="5">
        <f t="shared" si="81"/>
        <v>97600000</v>
      </c>
      <c r="B977" s="5">
        <f t="shared" si="77"/>
        <v>2.3897726839644595E-2</v>
      </c>
      <c r="C977" s="5">
        <f t="shared" si="78"/>
        <v>3.0015544910593609E-2</v>
      </c>
      <c r="D977">
        <f t="shared" si="79"/>
        <v>2082.1121122791624</v>
      </c>
      <c r="E977" s="5">
        <f t="shared" si="80"/>
        <v>1067.1268873312104</v>
      </c>
    </row>
    <row r="978" spans="1:5">
      <c r="A978" s="5">
        <f t="shared" si="81"/>
        <v>97700000</v>
      </c>
      <c r="B978" s="5">
        <f t="shared" si="77"/>
        <v>2.3922212215504886E-2</v>
      </c>
      <c r="C978" s="5">
        <f t="shared" si="78"/>
        <v>3.0046298542674137E-2</v>
      </c>
      <c r="D978">
        <f t="shared" si="79"/>
        <v>2079.9809842215582</v>
      </c>
      <c r="E978" s="5">
        <f t="shared" si="80"/>
        <v>1066.0367651431086</v>
      </c>
    </row>
    <row r="979" spans="1:5">
      <c r="A979" s="5">
        <f t="shared" si="81"/>
        <v>97800000</v>
      </c>
      <c r="B979" s="5">
        <f t="shared" si="77"/>
        <v>2.3946697591365178E-2</v>
      </c>
      <c r="C979" s="5">
        <f t="shared" si="78"/>
        <v>3.0077052174754662E-2</v>
      </c>
      <c r="D979">
        <f t="shared" si="79"/>
        <v>2077.8542142990409</v>
      </c>
      <c r="E979" s="5">
        <f t="shared" si="80"/>
        <v>1064.9488722458534</v>
      </c>
    </row>
    <row r="980" spans="1:5">
      <c r="A980" s="5">
        <f t="shared" si="81"/>
        <v>97900000</v>
      </c>
      <c r="B980" s="5">
        <f t="shared" si="77"/>
        <v>2.3971182967225467E-2</v>
      </c>
      <c r="C980" s="5">
        <f t="shared" si="78"/>
        <v>3.010780580683519E-2</v>
      </c>
      <c r="D980">
        <f t="shared" si="79"/>
        <v>2075.7317891567536</v>
      </c>
      <c r="E980" s="5">
        <f t="shared" si="80"/>
        <v>1063.8632018081148</v>
      </c>
    </row>
    <row r="981" spans="1:5">
      <c r="A981" s="5">
        <f t="shared" si="81"/>
        <v>98000000</v>
      </c>
      <c r="B981" s="5">
        <f t="shared" si="77"/>
        <v>2.3995668343085759E-2</v>
      </c>
      <c r="C981" s="5">
        <f t="shared" si="78"/>
        <v>3.0138559438915715E-2</v>
      </c>
      <c r="D981">
        <f t="shared" si="79"/>
        <v>2073.6136954943495</v>
      </c>
      <c r="E981" s="5">
        <f t="shared" si="80"/>
        <v>1062.779747026445</v>
      </c>
    </row>
    <row r="982" spans="1:5">
      <c r="A982" s="5">
        <f t="shared" si="81"/>
        <v>98100000</v>
      </c>
      <c r="B982" s="5">
        <f t="shared" si="77"/>
        <v>2.4020153718946051E-2</v>
      </c>
      <c r="C982" s="5">
        <f t="shared" si="78"/>
        <v>3.016931307099624E-2</v>
      </c>
      <c r="D982">
        <f t="shared" si="79"/>
        <v>2071.4999200657107</v>
      </c>
      <c r="E982" s="5">
        <f t="shared" si="80"/>
        <v>1061.6985011251372</v>
      </c>
    </row>
    <row r="983" spans="1:5">
      <c r="A983" s="5">
        <f t="shared" si="81"/>
        <v>98200000</v>
      </c>
      <c r="B983" s="5">
        <f t="shared" si="77"/>
        <v>2.4044639094806343E-2</v>
      </c>
      <c r="C983" s="5">
        <f t="shared" si="78"/>
        <v>3.0200066703076768E-2</v>
      </c>
      <c r="D983">
        <f t="shared" si="79"/>
        <v>2069.3904496786786</v>
      </c>
      <c r="E983" s="5">
        <f t="shared" si="80"/>
        <v>1060.6194573560849</v>
      </c>
    </row>
    <row r="984" spans="1:5">
      <c r="A984" s="5">
        <f t="shared" si="81"/>
        <v>98300000</v>
      </c>
      <c r="B984" s="5">
        <f t="shared" si="77"/>
        <v>2.4069124470666635E-2</v>
      </c>
      <c r="C984" s="5">
        <f t="shared" si="78"/>
        <v>3.0230820335157293E-2</v>
      </c>
      <c r="D984">
        <f t="shared" si="79"/>
        <v>2067.2852711947735</v>
      </c>
      <c r="E984" s="5">
        <f t="shared" si="80"/>
        <v>1059.5426089986404</v>
      </c>
    </row>
    <row r="985" spans="1:5">
      <c r="A985" s="5">
        <f t="shared" si="81"/>
        <v>98400000</v>
      </c>
      <c r="B985" s="5">
        <f t="shared" si="77"/>
        <v>2.4093609846526927E-2</v>
      </c>
      <c r="C985" s="5">
        <f t="shared" si="78"/>
        <v>3.0261573967237821E-2</v>
      </c>
      <c r="D985">
        <f t="shared" si="79"/>
        <v>2065.1843715289251</v>
      </c>
      <c r="E985" s="5">
        <f t="shared" si="80"/>
        <v>1058.4679493594747</v>
      </c>
    </row>
    <row r="986" spans="1:5">
      <c r="A986" s="5">
        <f t="shared" si="81"/>
        <v>98500000</v>
      </c>
      <c r="B986" s="5">
        <f t="shared" si="77"/>
        <v>2.4118095222387219E-2</v>
      </c>
      <c r="C986" s="5">
        <f t="shared" si="78"/>
        <v>3.0292327599318346E-2</v>
      </c>
      <c r="D986">
        <f t="shared" si="79"/>
        <v>2063.0877376492003</v>
      </c>
      <c r="E986" s="5">
        <f t="shared" si="80"/>
        <v>1057.3954717724414</v>
      </c>
    </row>
    <row r="987" spans="1:5">
      <c r="A987" s="5">
        <f t="shared" si="81"/>
        <v>98600000</v>
      </c>
      <c r="B987" s="5">
        <f t="shared" si="77"/>
        <v>2.4142580598247511E-2</v>
      </c>
      <c r="C987" s="5">
        <f t="shared" si="78"/>
        <v>3.0323081231398874E-2</v>
      </c>
      <c r="D987">
        <f t="shared" si="79"/>
        <v>2060.9953565765336</v>
      </c>
      <c r="E987" s="5">
        <f t="shared" si="80"/>
        <v>1056.3251695984363</v>
      </c>
    </row>
    <row r="988" spans="1:5">
      <c r="A988" s="5">
        <f t="shared" ref="A988:A1005" si="82">A987+100000</f>
        <v>98700000</v>
      </c>
      <c r="B988" s="5">
        <f t="shared" si="77"/>
        <v>2.4167065974107803E-2</v>
      </c>
      <c r="C988" s="5">
        <f t="shared" si="78"/>
        <v>3.0353834863479399E-2</v>
      </c>
      <c r="D988">
        <f t="shared" si="79"/>
        <v>2058.9072153844604</v>
      </c>
      <c r="E988" s="5">
        <f t="shared" si="80"/>
        <v>1055.2570362252625</v>
      </c>
    </row>
    <row r="989" spans="1:5">
      <c r="A989" s="5">
        <f t="shared" si="82"/>
        <v>98800000</v>
      </c>
      <c r="B989" s="5">
        <f t="shared" si="77"/>
        <v>2.4191551349968091E-2</v>
      </c>
      <c r="C989" s="5">
        <f t="shared" si="78"/>
        <v>3.0384588495559924E-2</v>
      </c>
      <c r="D989">
        <f t="shared" si="79"/>
        <v>2056.8233011988482</v>
      </c>
      <c r="E989" s="5">
        <f t="shared" si="80"/>
        <v>1054.1910650674913</v>
      </c>
    </row>
    <row r="990" spans="1:5">
      <c r="A990" s="5">
        <f t="shared" si="82"/>
        <v>98900000</v>
      </c>
      <c r="B990" s="5">
        <f t="shared" si="77"/>
        <v>2.4216036725828383E-2</v>
      </c>
      <c r="C990" s="5">
        <f t="shared" si="78"/>
        <v>3.0415342127640452E-2</v>
      </c>
      <c r="D990">
        <f t="shared" si="79"/>
        <v>2054.7436011976365</v>
      </c>
      <c r="E990" s="5">
        <f t="shared" si="80"/>
        <v>1053.1272495663306</v>
      </c>
    </row>
    <row r="991" spans="1:5">
      <c r="A991" s="5">
        <f t="shared" si="82"/>
        <v>99000000</v>
      </c>
      <c r="B991" s="5">
        <f t="shared" si="77"/>
        <v>2.4240522101688675E-2</v>
      </c>
      <c r="C991" s="5">
        <f t="shared" si="78"/>
        <v>3.0446095759720977E-2</v>
      </c>
      <c r="D991">
        <f t="shared" si="79"/>
        <v>2052.668102610568</v>
      </c>
      <c r="E991" s="5">
        <f t="shared" si="80"/>
        <v>1052.0655831894878</v>
      </c>
    </row>
    <row r="992" spans="1:5">
      <c r="A992" s="5">
        <f t="shared" si="82"/>
        <v>99100000</v>
      </c>
      <c r="B992" s="5">
        <f t="shared" si="77"/>
        <v>2.4265007477548967E-2</v>
      </c>
      <c r="C992" s="5">
        <f t="shared" si="78"/>
        <v>3.0476849391801505E-2</v>
      </c>
      <c r="D992">
        <f t="shared" si="79"/>
        <v>2050.5967927189326</v>
      </c>
      <c r="E992" s="5">
        <f t="shared" si="80"/>
        <v>1051.0060594310357</v>
      </c>
    </row>
    <row r="993" spans="1:5">
      <c r="A993" s="5">
        <f t="shared" si="82"/>
        <v>99200000</v>
      </c>
      <c r="B993" s="5">
        <f t="shared" si="77"/>
        <v>2.4289492853409259E-2</v>
      </c>
      <c r="C993" s="5">
        <f t="shared" si="78"/>
        <v>3.0507603023882029E-2</v>
      </c>
      <c r="D993">
        <f t="shared" si="79"/>
        <v>2048.5296588553047</v>
      </c>
      <c r="E993" s="5">
        <f t="shared" si="80"/>
        <v>1049.9486718112828</v>
      </c>
    </row>
    <row r="994" spans="1:5">
      <c r="A994" s="5">
        <f t="shared" si="82"/>
        <v>99300000</v>
      </c>
      <c r="B994" s="5">
        <f t="shared" si="77"/>
        <v>2.4313978229269551E-2</v>
      </c>
      <c r="C994" s="5">
        <f t="shared" si="78"/>
        <v>3.0538356655962558E-2</v>
      </c>
      <c r="D994">
        <f t="shared" si="79"/>
        <v>2046.4666884032854</v>
      </c>
      <c r="E994" s="5">
        <f t="shared" si="80"/>
        <v>1048.8934138766365</v>
      </c>
    </row>
    <row r="995" spans="1:5">
      <c r="A995" s="5">
        <f t="shared" si="82"/>
        <v>99400000</v>
      </c>
      <c r="B995" s="5">
        <f t="shared" si="77"/>
        <v>2.4338463605129843E-2</v>
      </c>
      <c r="C995" s="5">
        <f t="shared" si="78"/>
        <v>3.0569110288043082E-2</v>
      </c>
      <c r="D995">
        <f t="shared" si="79"/>
        <v>2044.4078687972456</v>
      </c>
      <c r="E995" s="5">
        <f t="shared" si="80"/>
        <v>1047.840279199477</v>
      </c>
    </row>
    <row r="996" spans="1:5">
      <c r="A996" s="5">
        <f t="shared" si="82"/>
        <v>99500000</v>
      </c>
      <c r="B996" s="5">
        <f t="shared" si="77"/>
        <v>2.4362948980990135E-2</v>
      </c>
      <c r="C996" s="5">
        <f t="shared" si="78"/>
        <v>3.0599863920123607E-2</v>
      </c>
      <c r="D996">
        <f t="shared" si="79"/>
        <v>2042.3531875220726</v>
      </c>
      <c r="E996" s="5">
        <f t="shared" si="80"/>
        <v>1046.7892613780218</v>
      </c>
    </row>
    <row r="997" spans="1:5">
      <c r="A997" s="5">
        <f t="shared" si="82"/>
        <v>99600000</v>
      </c>
      <c r="B997" s="5">
        <f t="shared" si="77"/>
        <v>2.4387434356850427E-2</v>
      </c>
      <c r="C997" s="5">
        <f t="shared" si="78"/>
        <v>3.0630617552204135E-2</v>
      </c>
      <c r="D997">
        <f t="shared" si="79"/>
        <v>2040.3026321129139</v>
      </c>
      <c r="E997" s="5">
        <f t="shared" si="80"/>
        <v>1045.7403540362002</v>
      </c>
    </row>
    <row r="998" spans="1:5">
      <c r="A998" s="5">
        <f t="shared" si="82"/>
        <v>99700000</v>
      </c>
      <c r="B998" s="5">
        <f t="shared" si="77"/>
        <v>2.4411919732710716E-2</v>
      </c>
      <c r="C998" s="5">
        <f t="shared" si="78"/>
        <v>3.066137118428466E-2</v>
      </c>
      <c r="D998">
        <f t="shared" si="79"/>
        <v>2038.2561901549268</v>
      </c>
      <c r="E998" s="5">
        <f t="shared" si="80"/>
        <v>1044.6935508235215</v>
      </c>
    </row>
    <row r="999" spans="1:5">
      <c r="A999" s="5">
        <f t="shared" si="82"/>
        <v>99800000</v>
      </c>
      <c r="B999" s="5">
        <f t="shared" si="77"/>
        <v>2.4436405108571008E-2</v>
      </c>
      <c r="C999" s="5">
        <f t="shared" si="78"/>
        <v>3.0692124816365188E-2</v>
      </c>
      <c r="D999">
        <f t="shared" si="79"/>
        <v>2036.2138492830284</v>
      </c>
      <c r="E999" s="5">
        <f t="shared" si="80"/>
        <v>1043.6488454149483</v>
      </c>
    </row>
    <row r="1000" spans="1:5">
      <c r="A1000" s="5">
        <f t="shared" si="82"/>
        <v>99900000</v>
      </c>
      <c r="B1000" s="5">
        <f t="shared" si="77"/>
        <v>2.44608904844313E-2</v>
      </c>
      <c r="C1000" s="5">
        <f t="shared" si="78"/>
        <v>3.0722878448445713E-2</v>
      </c>
      <c r="D1000">
        <f t="shared" si="79"/>
        <v>2034.175597181644</v>
      </c>
      <c r="E1000" s="5">
        <f t="shared" si="80"/>
        <v>1042.6062315107688</v>
      </c>
    </row>
    <row r="1001" spans="1:5">
      <c r="A1001" s="5">
        <f t="shared" si="82"/>
        <v>100000000</v>
      </c>
      <c r="B1001" s="5">
        <f t="shared" si="77"/>
        <v>2.4485375860291592E-2</v>
      </c>
      <c r="C1001" s="5">
        <f t="shared" si="78"/>
        <v>3.0753632080526238E-2</v>
      </c>
      <c r="D1001">
        <f t="shared" si="79"/>
        <v>2032.1414215844625</v>
      </c>
      <c r="E1001" s="5">
        <f t="shared" si="80"/>
        <v>1041.5657028364697</v>
      </c>
    </row>
    <row r="1002" spans="1:5">
      <c r="A1002" s="5">
        <f t="shared" si="82"/>
        <v>100100000</v>
      </c>
      <c r="B1002" s="5">
        <f t="shared" si="77"/>
        <v>2.4509861236151884E-2</v>
      </c>
      <c r="C1002" s="5">
        <f t="shared" si="78"/>
        <v>3.0784385712606766E-2</v>
      </c>
      <c r="D1002">
        <f t="shared" si="79"/>
        <v>2030.1113102741881</v>
      </c>
      <c r="E1002" s="5">
        <f t="shared" si="80"/>
        <v>1040.5272531426115</v>
      </c>
    </row>
    <row r="1003" spans="1:5">
      <c r="A1003" s="5">
        <f t="shared" si="82"/>
        <v>100200000</v>
      </c>
      <c r="B1003" s="5">
        <f t="shared" si="77"/>
        <v>2.4534346612012176E-2</v>
      </c>
      <c r="C1003" s="5">
        <f t="shared" si="78"/>
        <v>3.0815139344687291E-2</v>
      </c>
      <c r="D1003">
        <f t="shared" si="79"/>
        <v>2028.0852510822976</v>
      </c>
      <c r="E1003" s="5">
        <f t="shared" si="80"/>
        <v>1039.4908762047</v>
      </c>
    </row>
    <row r="1004" spans="1:5">
      <c r="A1004" s="5">
        <f t="shared" si="82"/>
        <v>100300000</v>
      </c>
      <c r="B1004" s="5">
        <f t="shared" si="77"/>
        <v>2.4558831987872468E-2</v>
      </c>
      <c r="C1004" s="5">
        <f t="shared" si="78"/>
        <v>3.0845892976767819E-2</v>
      </c>
      <c r="D1004">
        <f t="shared" si="79"/>
        <v>2026.0632318887961</v>
      </c>
      <c r="E1004" s="5">
        <f t="shared" si="80"/>
        <v>1038.4565658230679</v>
      </c>
    </row>
    <row r="1005" spans="1:5">
      <c r="A1005" s="5">
        <f t="shared" si="82"/>
        <v>100400000</v>
      </c>
      <c r="B1005" s="5">
        <f t="shared" si="77"/>
        <v>2.458331736373276E-2</v>
      </c>
      <c r="C1005" s="5">
        <f t="shared" si="78"/>
        <v>3.0876646608848344E-2</v>
      </c>
      <c r="D1005">
        <f t="shared" si="79"/>
        <v>2024.0452406219742</v>
      </c>
      <c r="E1005" s="5">
        <f t="shared" si="80"/>
        <v>1037.4243158227457</v>
      </c>
    </row>
    <row r="1006" spans="1:5">
      <c r="A1006" s="5">
        <f t="shared" ref="A1006:A1069" si="83">A1005+100000</f>
        <v>100500000</v>
      </c>
      <c r="B1006" s="5">
        <f t="shared" si="77"/>
        <v>2.4607802739593052E-2</v>
      </c>
      <c r="C1006" s="5">
        <f t="shared" ref="C1006:C1069" si="84">1.256*A1006/(PI()*$G$6)</f>
        <v>3.0907400240928872E-2</v>
      </c>
      <c r="D1006">
        <f t="shared" ref="D1006:D1069" si="85">($G$2*299792458/$G$6/2*9)^2/(4*$G$3*A1006*(1-EXP(-(C1006/B1006)))^2)</f>
        <v>2022.0312652581713</v>
      </c>
      <c r="E1006" s="5">
        <f t="shared" si="80"/>
        <v>1036.3941200533416</v>
      </c>
    </row>
    <row r="1007" spans="1:5">
      <c r="A1007" s="5">
        <f t="shared" si="83"/>
        <v>100600000</v>
      </c>
      <c r="B1007" s="5">
        <f t="shared" si="77"/>
        <v>2.463228811545334E-2</v>
      </c>
      <c r="C1007" s="5">
        <f t="shared" si="84"/>
        <v>3.0938153873009397E-2</v>
      </c>
      <c r="D1007">
        <f t="shared" si="85"/>
        <v>2020.0212938215332</v>
      </c>
      <c r="E1007" s="5">
        <f t="shared" si="80"/>
        <v>1035.3659723889186</v>
      </c>
    </row>
    <row r="1008" spans="1:5">
      <c r="A1008" s="5">
        <f t="shared" si="83"/>
        <v>100700000</v>
      </c>
      <c r="B1008" s="5">
        <f t="shared" si="77"/>
        <v>2.4656773491313632E-2</v>
      </c>
      <c r="C1008" s="5">
        <f t="shared" si="84"/>
        <v>3.0968907505089922E-2</v>
      </c>
      <c r="D1008">
        <f t="shared" si="85"/>
        <v>2018.0153143837756</v>
      </c>
      <c r="E1008" s="5">
        <f t="shared" si="80"/>
        <v>1034.3398667278725</v>
      </c>
    </row>
    <row r="1009" spans="1:5">
      <c r="A1009" s="5">
        <f t="shared" si="83"/>
        <v>100800000</v>
      </c>
      <c r="B1009" s="5">
        <f t="shared" si="77"/>
        <v>2.4681258867173924E-2</v>
      </c>
      <c r="C1009" s="5">
        <f t="shared" si="84"/>
        <v>3.099966113717045E-2</v>
      </c>
      <c r="D1009">
        <f t="shared" si="85"/>
        <v>2016.0133150639506</v>
      </c>
      <c r="E1009" s="5">
        <f t="shared" si="80"/>
        <v>1033.3157969928129</v>
      </c>
    </row>
    <row r="1010" spans="1:5">
      <c r="A1010" s="5">
        <f t="shared" si="83"/>
        <v>100900000</v>
      </c>
      <c r="B1010" s="5">
        <f t="shared" si="77"/>
        <v>2.4705744243034216E-2</v>
      </c>
      <c r="C1010" s="5">
        <f t="shared" si="84"/>
        <v>3.1030414769250975E-2</v>
      </c>
      <c r="D1010">
        <f t="shared" si="85"/>
        <v>2014.0152840282085</v>
      </c>
      <c r="E1010" s="5">
        <f t="shared" si="80"/>
        <v>1032.293757130441</v>
      </c>
    </row>
    <row r="1011" spans="1:5">
      <c r="A1011" s="5">
        <f t="shared" si="83"/>
        <v>101000000</v>
      </c>
      <c r="B1011" s="5">
        <f t="shared" si="77"/>
        <v>2.4730229618894508E-2</v>
      </c>
      <c r="C1011" s="5">
        <f t="shared" si="84"/>
        <v>3.1061168401331503E-2</v>
      </c>
      <c r="D1011">
        <f t="shared" si="85"/>
        <v>2012.0212094895667</v>
      </c>
      <c r="E1011" s="5">
        <f t="shared" si="80"/>
        <v>1031.2737411114329</v>
      </c>
    </row>
    <row r="1012" spans="1:5">
      <c r="A1012" s="5">
        <f t="shared" si="83"/>
        <v>101100000</v>
      </c>
      <c r="B1012" s="5">
        <f t="shared" si="77"/>
        <v>2.47547149947548E-2</v>
      </c>
      <c r="C1012" s="5">
        <f t="shared" si="84"/>
        <v>3.1091922033412028E-2</v>
      </c>
      <c r="D1012">
        <f t="shared" si="85"/>
        <v>2010.0310797076777</v>
      </c>
      <c r="E1012" s="5">
        <f t="shared" si="80"/>
        <v>1030.2557429303172</v>
      </c>
    </row>
    <row r="1013" spans="1:5">
      <c r="A1013" s="5">
        <f t="shared" si="83"/>
        <v>101200000</v>
      </c>
      <c r="B1013" s="5">
        <f t="shared" si="77"/>
        <v>2.4779200370615092E-2</v>
      </c>
      <c r="C1013" s="5">
        <f t="shared" si="84"/>
        <v>3.1122675665492556E-2</v>
      </c>
      <c r="D1013">
        <f t="shared" si="85"/>
        <v>2008.0448829885991</v>
      </c>
      <c r="E1013" s="5">
        <f t="shared" si="80"/>
        <v>1029.2397566053619</v>
      </c>
    </row>
    <row r="1014" spans="1:5">
      <c r="A1014" s="5">
        <f t="shared" si="83"/>
        <v>101300000</v>
      </c>
      <c r="B1014" s="5">
        <f t="shared" si="77"/>
        <v>2.4803685746475384E-2</v>
      </c>
      <c r="C1014" s="5">
        <f t="shared" si="84"/>
        <v>3.1153429297573081E-2</v>
      </c>
      <c r="D1014">
        <f t="shared" si="85"/>
        <v>2006.0626076845631</v>
      </c>
      <c r="E1014" s="5">
        <f t="shared" si="80"/>
        <v>1028.2257761784542</v>
      </c>
    </row>
    <row r="1015" spans="1:5">
      <c r="A1015" s="5">
        <f t="shared" si="83"/>
        <v>101400000</v>
      </c>
      <c r="B1015" s="5">
        <f t="shared" si="77"/>
        <v>2.4828171122335676E-2</v>
      </c>
      <c r="C1015" s="5">
        <f t="shared" si="84"/>
        <v>3.1184182929653605E-2</v>
      </c>
      <c r="D1015">
        <f t="shared" si="85"/>
        <v>2004.0842421937498</v>
      </c>
      <c r="E1015" s="5">
        <f t="shared" si="80"/>
        <v>1027.2137957149837</v>
      </c>
    </row>
    <row r="1016" spans="1:5">
      <c r="A1016" s="5">
        <f t="shared" si="83"/>
        <v>101500000</v>
      </c>
      <c r="B1016" s="5">
        <f t="shared" si="77"/>
        <v>2.4852656498195964E-2</v>
      </c>
      <c r="C1016" s="5">
        <f t="shared" si="84"/>
        <v>3.1214936561734134E-2</v>
      </c>
      <c r="D1016">
        <f t="shared" si="85"/>
        <v>2002.1097749600613</v>
      </c>
      <c r="E1016" s="5">
        <f t="shared" si="80"/>
        <v>1026.2038093037295</v>
      </c>
    </row>
    <row r="1017" spans="1:5">
      <c r="A1017" s="5">
        <f t="shared" si="83"/>
        <v>101600000</v>
      </c>
      <c r="B1017" s="5">
        <f t="shared" si="77"/>
        <v>2.4877141874056256E-2</v>
      </c>
      <c r="C1017" s="5">
        <f t="shared" si="84"/>
        <v>3.1245690193814658E-2</v>
      </c>
      <c r="D1017">
        <f t="shared" si="85"/>
        <v>2000.139194472896</v>
      </c>
      <c r="E1017" s="5">
        <f t="shared" si="80"/>
        <v>1025.1958110567411</v>
      </c>
    </row>
    <row r="1018" spans="1:5">
      <c r="A1018" s="5">
        <f t="shared" si="83"/>
        <v>101700000</v>
      </c>
      <c r="B1018" s="5">
        <f t="shared" si="77"/>
        <v>2.4901627249916548E-2</v>
      </c>
      <c r="C1018" s="5">
        <f t="shared" si="84"/>
        <v>3.1276443825895187E-2</v>
      </c>
      <c r="D1018">
        <f t="shared" si="85"/>
        <v>1998.1724892669245</v>
      </c>
      <c r="E1018" s="5">
        <f t="shared" si="80"/>
        <v>1024.1897951092276</v>
      </c>
    </row>
    <row r="1019" spans="1:5">
      <c r="A1019" s="5">
        <f t="shared" si="83"/>
        <v>101800000</v>
      </c>
      <c r="B1019" s="5">
        <f t="shared" si="77"/>
        <v>2.492611262577684E-2</v>
      </c>
      <c r="C1019" s="5">
        <f t="shared" si="84"/>
        <v>3.1307197457975715E-2</v>
      </c>
      <c r="D1019">
        <f t="shared" si="85"/>
        <v>1996.2096479218683</v>
      </c>
      <c r="E1019" s="5">
        <f t="shared" si="80"/>
        <v>1023.1857556194424</v>
      </c>
    </row>
    <row r="1020" spans="1:5">
      <c r="A1020" s="5">
        <f t="shared" si="83"/>
        <v>101900000</v>
      </c>
      <c r="B1020" s="5">
        <f t="shared" si="77"/>
        <v>2.4950598001637132E-2</v>
      </c>
      <c r="C1020" s="5">
        <f t="shared" si="84"/>
        <v>3.1337951090056236E-2</v>
      </c>
      <c r="D1020">
        <f t="shared" si="85"/>
        <v>1994.2506590622791</v>
      </c>
      <c r="E1020" s="5">
        <f t="shared" si="80"/>
        <v>1022.1836867685695</v>
      </c>
    </row>
    <row r="1021" spans="1:5">
      <c r="A1021" s="5">
        <f t="shared" si="83"/>
        <v>102000000</v>
      </c>
      <c r="B1021" s="5">
        <f t="shared" si="77"/>
        <v>2.4975083377497424E-2</v>
      </c>
      <c r="C1021" s="5">
        <f t="shared" si="84"/>
        <v>3.1368704722136764E-2</v>
      </c>
      <c r="D1021">
        <f t="shared" si="85"/>
        <v>1992.2955113573162</v>
      </c>
      <c r="E1021" s="5">
        <f t="shared" si="80"/>
        <v>1021.1835827606116</v>
      </c>
    </row>
    <row r="1022" spans="1:5">
      <c r="A1022" s="5">
        <f t="shared" si="83"/>
        <v>102100000</v>
      </c>
      <c r="B1022" s="5">
        <f t="shared" si="77"/>
        <v>2.4999568753357716E-2</v>
      </c>
      <c r="C1022" s="5">
        <f t="shared" si="84"/>
        <v>3.1399458354217293E-2</v>
      </c>
      <c r="D1022">
        <f t="shared" si="85"/>
        <v>1990.344193520531</v>
      </c>
      <c r="E1022" s="5">
        <f t="shared" si="80"/>
        <v>1020.1854378222796</v>
      </c>
    </row>
    <row r="1023" spans="1:5">
      <c r="A1023" s="5">
        <f t="shared" si="83"/>
        <v>102200000</v>
      </c>
      <c r="B1023" s="5">
        <f t="shared" si="77"/>
        <v>2.5024054129218008E-2</v>
      </c>
      <c r="C1023" s="5">
        <f t="shared" si="84"/>
        <v>3.1430211986297814E-2</v>
      </c>
      <c r="D1023">
        <f t="shared" si="85"/>
        <v>1988.39669430965</v>
      </c>
      <c r="E1023" s="5">
        <f t="shared" si="80"/>
        <v>1019.1892462028799</v>
      </c>
    </row>
    <row r="1024" spans="1:5">
      <c r="A1024" s="5">
        <f t="shared" si="83"/>
        <v>102300000</v>
      </c>
      <c r="B1024" s="5">
        <f t="shared" si="77"/>
        <v>2.50485395050783E-2</v>
      </c>
      <c r="C1024" s="5">
        <f t="shared" si="84"/>
        <v>3.1460965618378342E-2</v>
      </c>
      <c r="D1024">
        <f t="shared" si="85"/>
        <v>1986.4530025263562</v>
      </c>
      <c r="E1024" s="5">
        <f t="shared" si="80"/>
        <v>1018.1950021742042</v>
      </c>
    </row>
    <row r="1025" spans="1:5">
      <c r="A1025" s="5">
        <f t="shared" si="83"/>
        <v>102400000</v>
      </c>
      <c r="B1025" s="5">
        <f t="shared" si="77"/>
        <v>2.5073024880938589E-2</v>
      </c>
      <c r="C1025" s="5">
        <f t="shared" si="84"/>
        <v>3.149171925045887E-2</v>
      </c>
      <c r="D1025">
        <f t="shared" si="85"/>
        <v>1984.5131070160764</v>
      </c>
      <c r="E1025" s="5">
        <f t="shared" si="80"/>
        <v>1017.2027000304205</v>
      </c>
    </row>
    <row r="1026" spans="1:5">
      <c r="A1026" s="5">
        <f t="shared" si="83"/>
        <v>102500000</v>
      </c>
      <c r="B1026" s="5">
        <f t="shared" si="77"/>
        <v>2.5097510256798881E-2</v>
      </c>
      <c r="C1026" s="5">
        <f t="shared" si="84"/>
        <v>3.1522472882539398E-2</v>
      </c>
      <c r="D1026">
        <f t="shared" si="85"/>
        <v>1982.5769966677676</v>
      </c>
      <c r="E1026" s="5">
        <f t="shared" si="80"/>
        <v>1016.2123340879631</v>
      </c>
    </row>
    <row r="1027" spans="1:5">
      <c r="A1027" s="5">
        <f t="shared" si="83"/>
        <v>102600000</v>
      </c>
      <c r="B1027" s="5">
        <f t="shared" ref="B1027:B1090" si="86">A1027/(PI()*1300000000)</f>
        <v>2.5121995632659173E-2</v>
      </c>
      <c r="C1027" s="5">
        <f t="shared" si="84"/>
        <v>3.155322651461992E-2</v>
      </c>
      <c r="D1027">
        <f t="shared" si="85"/>
        <v>1980.6446604137061</v>
      </c>
      <c r="E1027" s="5">
        <f t="shared" ref="E1027:E1090" si="87">($G$2*299792458/$G$6/2*9)^2/(4*$G$3*A1027)*(1+($G$7*$G$3*A1027)/($G$2*299792458/$G$6/2*9))^2</f>
        <v>1015.2238986854247</v>
      </c>
    </row>
    <row r="1028" spans="1:5">
      <c r="A1028" s="5">
        <f t="shared" si="83"/>
        <v>102700000</v>
      </c>
      <c r="B1028" s="5">
        <f t="shared" si="86"/>
        <v>2.5146481008519465E-2</v>
      </c>
      <c r="C1028" s="5">
        <f t="shared" si="84"/>
        <v>3.1583980146700448E-2</v>
      </c>
      <c r="D1028">
        <f t="shared" si="85"/>
        <v>1978.7160872292718</v>
      </c>
      <c r="E1028" s="5">
        <f t="shared" si="87"/>
        <v>1014.2373881834483</v>
      </c>
    </row>
    <row r="1029" spans="1:5">
      <c r="A1029" s="5">
        <f t="shared" si="83"/>
        <v>102800000</v>
      </c>
      <c r="B1029" s="5">
        <f t="shared" si="86"/>
        <v>2.5170966384379757E-2</v>
      </c>
      <c r="C1029" s="5">
        <f t="shared" si="84"/>
        <v>3.1614733778780976E-2</v>
      </c>
      <c r="D1029">
        <f t="shared" si="85"/>
        <v>1976.7912661327455</v>
      </c>
      <c r="E1029" s="5">
        <f t="shared" si="87"/>
        <v>1013.2527969646201</v>
      </c>
    </row>
    <row r="1030" spans="1:5">
      <c r="A1030" s="5">
        <f t="shared" si="83"/>
        <v>102900000</v>
      </c>
      <c r="B1030" s="5">
        <f t="shared" si="86"/>
        <v>2.5195451760240049E-2</v>
      </c>
      <c r="C1030" s="5">
        <f t="shared" si="84"/>
        <v>3.1645487410861498E-2</v>
      </c>
      <c r="D1030">
        <f t="shared" si="85"/>
        <v>1974.8701861850946</v>
      </c>
      <c r="E1030" s="5">
        <f t="shared" si="87"/>
        <v>1012.2701194333616</v>
      </c>
    </row>
    <row r="1031" spans="1:5">
      <c r="A1031" s="5">
        <f t="shared" si="83"/>
        <v>103000000</v>
      </c>
      <c r="B1031" s="5">
        <f t="shared" si="86"/>
        <v>2.5219937136100341E-2</v>
      </c>
      <c r="C1031" s="5">
        <f t="shared" si="84"/>
        <v>3.1676241042942026E-2</v>
      </c>
      <c r="D1031">
        <f t="shared" si="85"/>
        <v>1972.9528364897694</v>
      </c>
      <c r="E1031" s="5">
        <f t="shared" si="87"/>
        <v>1011.2893500158261</v>
      </c>
    </row>
    <row r="1032" spans="1:5">
      <c r="A1032" s="5">
        <f t="shared" si="83"/>
        <v>103100000</v>
      </c>
      <c r="B1032" s="5">
        <f t="shared" si="86"/>
        <v>2.5244422511960633E-2</v>
      </c>
      <c r="C1032" s="5">
        <f t="shared" si="84"/>
        <v>3.1706994675022554E-2</v>
      </c>
      <c r="D1032">
        <f t="shared" si="85"/>
        <v>1971.0392061924949</v>
      </c>
      <c r="E1032" s="5">
        <f t="shared" si="87"/>
        <v>1010.310483159791</v>
      </c>
    </row>
    <row r="1033" spans="1:5">
      <c r="A1033" s="5">
        <f t="shared" si="83"/>
        <v>103200000</v>
      </c>
      <c r="B1033" s="5">
        <f t="shared" si="86"/>
        <v>2.5268907887820925E-2</v>
      </c>
      <c r="C1033" s="5">
        <f t="shared" si="84"/>
        <v>3.1737748307103082E-2</v>
      </c>
      <c r="D1033">
        <f t="shared" si="85"/>
        <v>1969.1292844810682</v>
      </c>
      <c r="E1033" s="5">
        <f t="shared" si="87"/>
        <v>1009.3335133345543</v>
      </c>
    </row>
    <row r="1034" spans="1:5">
      <c r="A1034" s="5">
        <f t="shared" si="83"/>
        <v>103300000</v>
      </c>
      <c r="B1034" s="5">
        <f t="shared" si="86"/>
        <v>2.5293393263681213E-2</v>
      </c>
      <c r="C1034" s="5">
        <f t="shared" si="84"/>
        <v>3.1768501939183603E-2</v>
      </c>
      <c r="D1034">
        <f t="shared" si="85"/>
        <v>1967.2230605851523</v>
      </c>
      <c r="E1034" s="5">
        <f t="shared" si="87"/>
        <v>1008.3584350308303</v>
      </c>
    </row>
    <row r="1035" spans="1:5">
      <c r="A1035" s="5">
        <f t="shared" si="83"/>
        <v>103400000</v>
      </c>
      <c r="B1035" s="5">
        <f t="shared" si="86"/>
        <v>2.5317878639541505E-2</v>
      </c>
      <c r="C1035" s="5">
        <f t="shared" si="84"/>
        <v>3.1799255571264132E-2</v>
      </c>
      <c r="D1035">
        <f t="shared" si="85"/>
        <v>1965.3205237760756</v>
      </c>
      <c r="E1035" s="5">
        <f t="shared" si="87"/>
        <v>1007.3852427606454</v>
      </c>
    </row>
    <row r="1036" spans="1:5">
      <c r="A1036" s="5">
        <f t="shared" si="83"/>
        <v>103500000</v>
      </c>
      <c r="B1036" s="5">
        <f t="shared" si="86"/>
        <v>2.5342364015401797E-2</v>
      </c>
      <c r="C1036" s="5">
        <f t="shared" si="84"/>
        <v>3.183000920334466E-2</v>
      </c>
      <c r="D1036">
        <f t="shared" si="85"/>
        <v>1963.4216633666301</v>
      </c>
      <c r="E1036" s="5">
        <f t="shared" si="87"/>
        <v>1006.4139310572358</v>
      </c>
    </row>
    <row r="1037" spans="1:5">
      <c r="A1037" s="5">
        <f t="shared" si="83"/>
        <v>103600000</v>
      </c>
      <c r="B1037" s="5">
        <f t="shared" si="86"/>
        <v>2.5366849391262089E-2</v>
      </c>
      <c r="C1037" s="5">
        <f t="shared" si="84"/>
        <v>3.1860762835425181E-2</v>
      </c>
      <c r="D1037">
        <f t="shared" si="85"/>
        <v>1961.5264687108711</v>
      </c>
      <c r="E1037" s="5">
        <f t="shared" si="87"/>
        <v>1005.4444944749446</v>
      </c>
    </row>
    <row r="1038" spans="1:5">
      <c r="A1038" s="5">
        <f t="shared" si="83"/>
        <v>103700000</v>
      </c>
      <c r="B1038" s="5">
        <f t="shared" si="86"/>
        <v>2.5391334767122381E-2</v>
      </c>
      <c r="C1038" s="5">
        <f t="shared" si="84"/>
        <v>3.1891516467505709E-2</v>
      </c>
      <c r="D1038">
        <f t="shared" si="85"/>
        <v>1959.6349292039172</v>
      </c>
      <c r="E1038" s="5">
        <f t="shared" si="87"/>
        <v>1004.4769275891211</v>
      </c>
    </row>
    <row r="1039" spans="1:5">
      <c r="A1039" s="5">
        <f t="shared" si="83"/>
        <v>103800000</v>
      </c>
      <c r="B1039" s="5">
        <f t="shared" si="86"/>
        <v>2.5415820142982673E-2</v>
      </c>
      <c r="C1039" s="5">
        <f t="shared" si="84"/>
        <v>3.1922270099586238E-2</v>
      </c>
      <c r="D1039">
        <f t="shared" si="85"/>
        <v>1957.7470342817555</v>
      </c>
      <c r="E1039" s="5">
        <f t="shared" si="87"/>
        <v>1003.5112249960177</v>
      </c>
    </row>
    <row r="1040" spans="1:5">
      <c r="A1040" s="5">
        <f t="shared" si="83"/>
        <v>103900000</v>
      </c>
      <c r="B1040" s="5">
        <f t="shared" si="86"/>
        <v>2.5440305518842965E-2</v>
      </c>
      <c r="C1040" s="5">
        <f t="shared" si="84"/>
        <v>3.1953023731666766E-2</v>
      </c>
      <c r="D1040">
        <f t="shared" si="85"/>
        <v>1955.8627734210418</v>
      </c>
      <c r="E1040" s="5">
        <f t="shared" si="87"/>
        <v>1002.5473813126911</v>
      </c>
    </row>
    <row r="1041" spans="1:5">
      <c r="A1041" s="5">
        <f t="shared" si="83"/>
        <v>104000000</v>
      </c>
      <c r="B1041" s="5">
        <f t="shared" si="86"/>
        <v>2.5464790894703257E-2</v>
      </c>
      <c r="C1041" s="5">
        <f t="shared" si="84"/>
        <v>3.1983777363747287E-2</v>
      </c>
      <c r="D1041">
        <f t="shared" si="85"/>
        <v>1953.9821361389058</v>
      </c>
      <c r="E1041" s="5">
        <f t="shared" si="87"/>
        <v>1001.5853911769017</v>
      </c>
    </row>
    <row r="1042" spans="1:5">
      <c r="A1042" s="5">
        <f t="shared" si="83"/>
        <v>104100000</v>
      </c>
      <c r="B1042" s="5">
        <f t="shared" si="86"/>
        <v>2.5489276270563549E-2</v>
      </c>
      <c r="C1042" s="5">
        <f t="shared" si="84"/>
        <v>3.2014530995827815E-2</v>
      </c>
      <c r="D1042">
        <f t="shared" si="85"/>
        <v>1952.105111992759</v>
      </c>
      <c r="E1042" s="5">
        <f t="shared" si="87"/>
        <v>1000.6252492470136</v>
      </c>
    </row>
    <row r="1043" spans="1:5">
      <c r="A1043" s="5">
        <f t="shared" si="83"/>
        <v>104200000</v>
      </c>
      <c r="B1043" s="5">
        <f t="shared" si="86"/>
        <v>2.5513761646423837E-2</v>
      </c>
      <c r="C1043" s="5">
        <f t="shared" si="84"/>
        <v>3.2045284627908344E-2</v>
      </c>
      <c r="D1043">
        <f t="shared" si="85"/>
        <v>1950.2316905800976</v>
      </c>
      <c r="E1043" s="5">
        <f t="shared" si="87"/>
        <v>999.66695020189718</v>
      </c>
    </row>
    <row r="1044" spans="1:5">
      <c r="A1044" s="5">
        <f t="shared" si="83"/>
        <v>104300000</v>
      </c>
      <c r="B1044" s="5">
        <f t="shared" si="86"/>
        <v>2.5538247022284129E-2</v>
      </c>
      <c r="C1044" s="5">
        <f t="shared" si="84"/>
        <v>3.2076038259988865E-2</v>
      </c>
      <c r="D1044">
        <f t="shared" si="85"/>
        <v>1948.3618615383148</v>
      </c>
      <c r="E1044" s="5">
        <f t="shared" si="87"/>
        <v>998.71048874082885</v>
      </c>
    </row>
    <row r="1045" spans="1:5">
      <c r="A1045" s="5">
        <f t="shared" si="83"/>
        <v>104400000</v>
      </c>
      <c r="B1045" s="5">
        <f t="shared" si="86"/>
        <v>2.5562732398144421E-2</v>
      </c>
      <c r="C1045" s="5">
        <f t="shared" si="84"/>
        <v>3.2106791892069393E-2</v>
      </c>
      <c r="D1045">
        <f t="shared" si="85"/>
        <v>1946.495614544504</v>
      </c>
      <c r="E1045" s="5">
        <f t="shared" si="87"/>
        <v>997.75585958339491</v>
      </c>
    </row>
    <row r="1046" spans="1:5">
      <c r="A1046" s="5">
        <f t="shared" si="83"/>
        <v>104500000</v>
      </c>
      <c r="B1046" s="5">
        <f t="shared" si="86"/>
        <v>2.5587217774004713E-2</v>
      </c>
      <c r="C1046" s="5">
        <f t="shared" si="84"/>
        <v>3.2137545524149921E-2</v>
      </c>
      <c r="D1046">
        <f t="shared" si="85"/>
        <v>1944.6329393152748</v>
      </c>
      <c r="E1046" s="5">
        <f t="shared" si="87"/>
        <v>996.80305746939314</v>
      </c>
    </row>
    <row r="1047" spans="1:5">
      <c r="A1047" s="5">
        <f t="shared" si="83"/>
        <v>104600000</v>
      </c>
      <c r="B1047" s="5">
        <f t="shared" si="86"/>
        <v>2.5611703149865005E-2</v>
      </c>
      <c r="C1047" s="5">
        <f t="shared" si="84"/>
        <v>3.216829915623045E-2</v>
      </c>
      <c r="D1047">
        <f t="shared" si="85"/>
        <v>1942.7738256065606</v>
      </c>
      <c r="E1047" s="5">
        <f t="shared" si="87"/>
        <v>995.85207715873787</v>
      </c>
    </row>
    <row r="1048" spans="1:5">
      <c r="A1048" s="5">
        <f t="shared" si="83"/>
        <v>104700000</v>
      </c>
      <c r="B1048" s="5">
        <f t="shared" si="86"/>
        <v>2.5636188525725297E-2</v>
      </c>
      <c r="C1048" s="5">
        <f t="shared" si="84"/>
        <v>3.2199052788310971E-2</v>
      </c>
      <c r="D1048">
        <f t="shared" si="85"/>
        <v>1940.9182632134309</v>
      </c>
      <c r="E1048" s="5">
        <f t="shared" si="87"/>
        <v>994.90291343136164</v>
      </c>
    </row>
    <row r="1049" spans="1:5">
      <c r="A1049" s="5">
        <f t="shared" si="83"/>
        <v>104800000</v>
      </c>
      <c r="B1049" s="5">
        <f t="shared" si="86"/>
        <v>2.5660673901585589E-2</v>
      </c>
      <c r="C1049" s="5">
        <f t="shared" si="84"/>
        <v>3.2229806420391499E-2</v>
      </c>
      <c r="D1049">
        <f t="shared" si="85"/>
        <v>1939.0662419699067</v>
      </c>
      <c r="E1049" s="5">
        <f t="shared" si="87"/>
        <v>993.95556108712151</v>
      </c>
    </row>
    <row r="1050" spans="1:5">
      <c r="A1050" s="5">
        <f t="shared" si="83"/>
        <v>104900000</v>
      </c>
      <c r="B1050" s="5">
        <f t="shared" si="86"/>
        <v>2.5685159277445881E-2</v>
      </c>
      <c r="C1050" s="5">
        <f t="shared" si="84"/>
        <v>3.2260560052472027E-2</v>
      </c>
      <c r="D1050">
        <f t="shared" si="85"/>
        <v>1937.2177517487726</v>
      </c>
      <c r="E1050" s="5">
        <f t="shared" si="87"/>
        <v>993.01001494570335</v>
      </c>
    </row>
    <row r="1051" spans="1:5">
      <c r="A1051" s="5">
        <f t="shared" si="83"/>
        <v>105000000</v>
      </c>
      <c r="B1051" s="5">
        <f t="shared" si="86"/>
        <v>2.5709644653306173E-2</v>
      </c>
      <c r="C1051" s="5">
        <f t="shared" si="84"/>
        <v>3.2291313684552549E-2</v>
      </c>
      <c r="D1051">
        <f t="shared" si="85"/>
        <v>1935.3727824613925</v>
      </c>
      <c r="E1051" s="5">
        <f t="shared" si="87"/>
        <v>992.06626984652803</v>
      </c>
    </row>
    <row r="1052" spans="1:5">
      <c r="A1052" s="5">
        <f t="shared" si="83"/>
        <v>105100000</v>
      </c>
      <c r="B1052" s="5">
        <f t="shared" si="86"/>
        <v>2.5734130029166462E-2</v>
      </c>
      <c r="C1052" s="5">
        <f t="shared" si="84"/>
        <v>3.2322067316633077E-2</v>
      </c>
      <c r="D1052">
        <f t="shared" si="85"/>
        <v>1933.5313240575283</v>
      </c>
      <c r="E1052" s="5">
        <f t="shared" si="87"/>
        <v>991.12432064865675</v>
      </c>
    </row>
    <row r="1053" spans="1:5">
      <c r="A1053" s="5">
        <f t="shared" si="83"/>
        <v>105200000</v>
      </c>
      <c r="B1053" s="5">
        <f t="shared" si="86"/>
        <v>2.5758615405026754E-2</v>
      </c>
      <c r="C1053" s="5">
        <f t="shared" si="84"/>
        <v>3.2352820948713605E-2</v>
      </c>
      <c r="D1053">
        <f t="shared" si="85"/>
        <v>1931.6933665251543</v>
      </c>
      <c r="E1053" s="5">
        <f t="shared" si="87"/>
        <v>990.18416223069755</v>
      </c>
    </row>
    <row r="1054" spans="1:5">
      <c r="A1054" s="5">
        <f t="shared" si="83"/>
        <v>105300000</v>
      </c>
      <c r="B1054" s="5">
        <f t="shared" si="86"/>
        <v>2.5783100780887046E-2</v>
      </c>
      <c r="C1054" s="5">
        <f t="shared" si="84"/>
        <v>3.2383574580794133E-2</v>
      </c>
      <c r="D1054">
        <f t="shared" si="85"/>
        <v>1929.8588998902771</v>
      </c>
      <c r="E1054" s="5">
        <f t="shared" si="87"/>
        <v>989.24578949071372</v>
      </c>
    </row>
    <row r="1055" spans="1:5">
      <c r="A1055" s="5">
        <f t="shared" si="83"/>
        <v>105400000</v>
      </c>
      <c r="B1055" s="5">
        <f t="shared" si="86"/>
        <v>2.5807586156747338E-2</v>
      </c>
      <c r="C1055" s="5">
        <f t="shared" si="84"/>
        <v>3.2414328212874655E-2</v>
      </c>
      <c r="D1055">
        <f t="shared" si="85"/>
        <v>1928.0279142167574</v>
      </c>
      <c r="E1055" s="5">
        <f t="shared" si="87"/>
        <v>988.30919734613008</v>
      </c>
    </row>
    <row r="1056" spans="1:5">
      <c r="A1056" s="5">
        <f t="shared" si="83"/>
        <v>105500000</v>
      </c>
      <c r="B1056" s="5">
        <f t="shared" si="86"/>
        <v>2.583207153260763E-2</v>
      </c>
      <c r="C1056" s="5">
        <f t="shared" si="84"/>
        <v>3.2445081844955183E-2</v>
      </c>
      <c r="D1056">
        <f t="shared" si="85"/>
        <v>1926.2003996061253</v>
      </c>
      <c r="E1056" s="5">
        <f t="shared" si="87"/>
        <v>987.37438073364285</v>
      </c>
    </row>
    <row r="1057" spans="1:5">
      <c r="A1057" s="5">
        <f t="shared" si="83"/>
        <v>105600000</v>
      </c>
      <c r="B1057" s="5">
        <f t="shared" si="86"/>
        <v>2.5856556908467922E-2</v>
      </c>
      <c r="C1057" s="5">
        <f t="shared" si="84"/>
        <v>3.2475835477035711E-2</v>
      </c>
      <c r="D1057">
        <f t="shared" si="85"/>
        <v>1924.3763461974077</v>
      </c>
      <c r="E1057" s="5">
        <f t="shared" si="87"/>
        <v>986.44133460912576</v>
      </c>
    </row>
    <row r="1058" spans="1:5">
      <c r="A1058" s="5">
        <f t="shared" si="83"/>
        <v>105700000</v>
      </c>
      <c r="B1058" s="5">
        <f t="shared" si="86"/>
        <v>2.5881042284328214E-2</v>
      </c>
      <c r="C1058" s="5">
        <f t="shared" si="84"/>
        <v>3.2506589109116232E-2</v>
      </c>
      <c r="D1058">
        <f t="shared" si="85"/>
        <v>1922.5557441669462</v>
      </c>
      <c r="E1058" s="5">
        <f t="shared" si="87"/>
        <v>985.51005394754259</v>
      </c>
    </row>
    <row r="1059" spans="1:5">
      <c r="A1059" s="5">
        <f t="shared" si="83"/>
        <v>105800000</v>
      </c>
      <c r="B1059" s="5">
        <f t="shared" si="86"/>
        <v>2.5905527660188506E-2</v>
      </c>
      <c r="C1059" s="5">
        <f t="shared" si="84"/>
        <v>3.2537342741196761E-2</v>
      </c>
      <c r="D1059">
        <f t="shared" si="85"/>
        <v>1920.7385837282252</v>
      </c>
      <c r="E1059" s="5">
        <f t="shared" si="87"/>
        <v>984.58053374285453</v>
      </c>
    </row>
    <row r="1060" spans="1:5">
      <c r="A1060" s="5">
        <f t="shared" si="83"/>
        <v>105900000</v>
      </c>
      <c r="B1060" s="5">
        <f t="shared" si="86"/>
        <v>2.5930013036048798E-2</v>
      </c>
      <c r="C1060" s="5">
        <f t="shared" si="84"/>
        <v>3.2568096373277289E-2</v>
      </c>
      <c r="D1060">
        <f t="shared" si="85"/>
        <v>1918.9248551316925</v>
      </c>
      <c r="E1060" s="5">
        <f t="shared" si="87"/>
        <v>983.65276900793174</v>
      </c>
    </row>
    <row r="1061" spans="1:5">
      <c r="A1061" s="5">
        <f t="shared" si="83"/>
        <v>106000000</v>
      </c>
      <c r="B1061" s="5">
        <f t="shared" si="86"/>
        <v>2.5954498411909086E-2</v>
      </c>
      <c r="C1061" s="5">
        <f t="shared" si="84"/>
        <v>3.2598850005357817E-2</v>
      </c>
      <c r="D1061">
        <f t="shared" si="85"/>
        <v>1917.1145486645867</v>
      </c>
      <c r="E1061" s="5">
        <f t="shared" si="87"/>
        <v>982.72675477446364</v>
      </c>
    </row>
    <row r="1062" spans="1:5">
      <c r="A1062" s="5">
        <f t="shared" si="83"/>
        <v>106100000</v>
      </c>
      <c r="B1062" s="5">
        <f t="shared" si="86"/>
        <v>2.5978983787769378E-2</v>
      </c>
      <c r="C1062" s="5">
        <f t="shared" si="84"/>
        <v>3.2629603637438338E-2</v>
      </c>
      <c r="D1062">
        <f t="shared" si="85"/>
        <v>1915.3076546507655</v>
      </c>
      <c r="E1062" s="5">
        <f t="shared" si="87"/>
        <v>981.80248609286991</v>
      </c>
    </row>
    <row r="1063" spans="1:5">
      <c r="A1063" s="5">
        <f t="shared" si="83"/>
        <v>106200000</v>
      </c>
      <c r="B1063" s="5">
        <f t="shared" si="86"/>
        <v>2.600346916362967E-2</v>
      </c>
      <c r="C1063" s="5">
        <f t="shared" si="84"/>
        <v>3.2660357269518867E-2</v>
      </c>
      <c r="D1063">
        <f t="shared" si="85"/>
        <v>1913.5041634505294</v>
      </c>
      <c r="E1063" s="5">
        <f t="shared" si="87"/>
        <v>980.87995803221338</v>
      </c>
    </row>
    <row r="1064" spans="1:5">
      <c r="A1064" s="5">
        <f t="shared" si="83"/>
        <v>106300000</v>
      </c>
      <c r="B1064" s="5">
        <f t="shared" si="86"/>
        <v>2.6027954539489962E-2</v>
      </c>
      <c r="C1064" s="5">
        <f t="shared" si="84"/>
        <v>3.2691110901599395E-2</v>
      </c>
      <c r="D1064">
        <f t="shared" si="85"/>
        <v>1911.7040654604539</v>
      </c>
      <c r="E1064" s="5">
        <f t="shared" si="87"/>
        <v>979.95916568011171</v>
      </c>
    </row>
    <row r="1065" spans="1:5">
      <c r="A1065" s="5">
        <f t="shared" si="83"/>
        <v>106400000</v>
      </c>
      <c r="B1065" s="5">
        <f t="shared" si="86"/>
        <v>2.6052439915350254E-2</v>
      </c>
      <c r="C1065" s="5">
        <f t="shared" si="84"/>
        <v>3.2721864533679916E-2</v>
      </c>
      <c r="D1065">
        <f t="shared" si="85"/>
        <v>1909.9073511132165</v>
      </c>
      <c r="E1065" s="5">
        <f t="shared" si="87"/>
        <v>979.04010414264894</v>
      </c>
    </row>
    <row r="1066" spans="1:5">
      <c r="A1066" s="5">
        <f t="shared" si="83"/>
        <v>106500000</v>
      </c>
      <c r="B1066" s="5">
        <f t="shared" si="86"/>
        <v>2.6076925291210546E-2</v>
      </c>
      <c r="C1066" s="5">
        <f t="shared" si="84"/>
        <v>3.2752618165760444E-2</v>
      </c>
      <c r="D1066">
        <f t="shared" si="85"/>
        <v>1908.1140108774293</v>
      </c>
      <c r="E1066" s="5">
        <f t="shared" si="87"/>
        <v>978.12276854429103</v>
      </c>
    </row>
    <row r="1067" spans="1:5">
      <c r="A1067" s="5">
        <f t="shared" si="83"/>
        <v>106600000</v>
      </c>
      <c r="B1067" s="5">
        <f t="shared" si="86"/>
        <v>2.6101410667070838E-2</v>
      </c>
      <c r="C1067" s="5">
        <f t="shared" si="84"/>
        <v>3.2783371797840972E-2</v>
      </c>
      <c r="D1067">
        <f t="shared" si="85"/>
        <v>1906.3240352574694</v>
      </c>
      <c r="E1067" s="5">
        <f t="shared" si="87"/>
        <v>977.20715402779888</v>
      </c>
    </row>
    <row r="1068" spans="1:5">
      <c r="A1068" s="5">
        <f t="shared" si="83"/>
        <v>106700000</v>
      </c>
      <c r="B1068" s="5">
        <f t="shared" si="86"/>
        <v>2.612589604293113E-2</v>
      </c>
      <c r="C1068" s="5">
        <f t="shared" si="84"/>
        <v>3.2814125429921501E-2</v>
      </c>
      <c r="D1068">
        <f t="shared" si="85"/>
        <v>1904.5374147933103</v>
      </c>
      <c r="E1068" s="5">
        <f t="shared" si="87"/>
        <v>976.29325575414191</v>
      </c>
    </row>
    <row r="1069" spans="1:5">
      <c r="A1069" s="5">
        <f t="shared" si="83"/>
        <v>106800000</v>
      </c>
      <c r="B1069" s="5">
        <f t="shared" si="86"/>
        <v>2.6150381418791422E-2</v>
      </c>
      <c r="C1069" s="5">
        <f t="shared" si="84"/>
        <v>3.2844879062002022E-2</v>
      </c>
      <c r="D1069">
        <f t="shared" si="85"/>
        <v>1902.7541400603579</v>
      </c>
      <c r="E1069" s="5">
        <f t="shared" si="87"/>
        <v>975.38106890241284</v>
      </c>
    </row>
    <row r="1070" spans="1:5">
      <c r="A1070" s="5">
        <f t="shared" ref="A1070:A1133" si="88">A1069+100000</f>
        <v>106900000</v>
      </c>
      <c r="B1070" s="5">
        <f t="shared" si="86"/>
        <v>2.6174866794651711E-2</v>
      </c>
      <c r="C1070" s="5">
        <f t="shared" ref="C1070:C1133" si="89">1.256*A1070/(PI()*$G$6)</f>
        <v>3.287563269408255E-2</v>
      </c>
      <c r="D1070">
        <f t="shared" ref="D1070:D1133" si="90">($G$2*299792458/$G$6/2*9)^2/(4*$G$3*A1070*(1-EXP(-(C1070/B1070)))^2)</f>
        <v>1900.9742016692819</v>
      </c>
      <c r="E1070" s="5">
        <f t="shared" si="87"/>
        <v>974.4705886697443</v>
      </c>
    </row>
    <row r="1071" spans="1:5">
      <c r="A1071" s="5">
        <f t="shared" si="88"/>
        <v>107000000</v>
      </c>
      <c r="B1071" s="5">
        <f t="shared" si="86"/>
        <v>2.6199352170512002E-2</v>
      </c>
      <c r="C1071" s="5">
        <f t="shared" si="89"/>
        <v>3.2906386326163078E-2</v>
      </c>
      <c r="D1071">
        <f t="shared" si="90"/>
        <v>1899.1975902658523</v>
      </c>
      <c r="E1071" s="5">
        <f t="shared" si="87"/>
        <v>973.5618102712225</v>
      </c>
    </row>
    <row r="1072" spans="1:5">
      <c r="A1072" s="5">
        <f t="shared" si="88"/>
        <v>107100000</v>
      </c>
      <c r="B1072" s="5">
        <f t="shared" si="86"/>
        <v>2.6223837546372294E-2</v>
      </c>
      <c r="C1072" s="5">
        <f t="shared" si="89"/>
        <v>3.29371399582436E-2</v>
      </c>
      <c r="D1072">
        <f t="shared" si="90"/>
        <v>1897.4242965307772</v>
      </c>
      <c r="E1072" s="5">
        <f t="shared" si="87"/>
        <v>972.65472893980575</v>
      </c>
    </row>
    <row r="1073" spans="1:5">
      <c r="A1073" s="5">
        <f t="shared" si="88"/>
        <v>107200000</v>
      </c>
      <c r="B1073" s="5">
        <f t="shared" si="86"/>
        <v>2.6248322922232586E-2</v>
      </c>
      <c r="C1073" s="5">
        <f t="shared" si="89"/>
        <v>3.2967893590324128E-2</v>
      </c>
      <c r="D1073">
        <f t="shared" si="90"/>
        <v>1895.6543111795359</v>
      </c>
      <c r="E1073" s="5">
        <f t="shared" si="87"/>
        <v>971.74933992623869</v>
      </c>
    </row>
    <row r="1074" spans="1:5">
      <c r="A1074" s="5">
        <f t="shared" si="88"/>
        <v>107300000</v>
      </c>
      <c r="B1074" s="5">
        <f t="shared" si="86"/>
        <v>2.6272808298092878E-2</v>
      </c>
      <c r="C1074" s="5">
        <f t="shared" si="89"/>
        <v>3.2998647222404656E-2</v>
      </c>
      <c r="D1074">
        <f t="shared" si="90"/>
        <v>1893.8876249622203</v>
      </c>
      <c r="E1074" s="5">
        <f t="shared" si="87"/>
        <v>970.84563849897086</v>
      </c>
    </row>
    <row r="1075" spans="1:5">
      <c r="A1075" s="5">
        <f t="shared" si="88"/>
        <v>107400000</v>
      </c>
      <c r="B1075" s="5">
        <f t="shared" si="86"/>
        <v>2.629729367395317E-2</v>
      </c>
      <c r="C1075" s="5">
        <f t="shared" si="89"/>
        <v>3.3029400854485184E-2</v>
      </c>
      <c r="D1075">
        <f t="shared" si="90"/>
        <v>1892.1242286633726</v>
      </c>
      <c r="E1075" s="5">
        <f t="shared" si="87"/>
        <v>969.9436199440737</v>
      </c>
    </row>
    <row r="1076" spans="1:5">
      <c r="A1076" s="5">
        <f t="shared" si="88"/>
        <v>107500000</v>
      </c>
      <c r="B1076" s="5">
        <f t="shared" si="86"/>
        <v>2.6321779049813462E-2</v>
      </c>
      <c r="C1076" s="5">
        <f t="shared" si="89"/>
        <v>3.3060154486565706E-2</v>
      </c>
      <c r="D1076">
        <f t="shared" si="90"/>
        <v>1890.3641131018253</v>
      </c>
      <c r="E1076" s="5">
        <f t="shared" si="87"/>
        <v>969.04327956515988</v>
      </c>
    </row>
    <row r="1077" spans="1:5">
      <c r="A1077" s="5">
        <f t="shared" si="88"/>
        <v>107600000</v>
      </c>
      <c r="B1077" s="5">
        <f t="shared" si="86"/>
        <v>2.6346264425673754E-2</v>
      </c>
      <c r="C1077" s="5">
        <f t="shared" si="89"/>
        <v>3.3090908118646234E-2</v>
      </c>
      <c r="D1077">
        <f t="shared" si="90"/>
        <v>1888.6072691305412</v>
      </c>
      <c r="E1077" s="5">
        <f t="shared" si="87"/>
        <v>968.14461268329978</v>
      </c>
    </row>
    <row r="1078" spans="1:5">
      <c r="A1078" s="5">
        <f t="shared" si="88"/>
        <v>107700000</v>
      </c>
      <c r="B1078" s="5">
        <f t="shared" si="86"/>
        <v>2.6370749801534046E-2</v>
      </c>
      <c r="C1078" s="5">
        <f t="shared" si="89"/>
        <v>3.3121661750726762E-2</v>
      </c>
      <c r="D1078">
        <f t="shared" si="90"/>
        <v>1886.8536876364551</v>
      </c>
      <c r="E1078" s="5">
        <f t="shared" si="87"/>
        <v>967.24761463694165</v>
      </c>
    </row>
    <row r="1079" spans="1:5">
      <c r="A1079" s="5">
        <f t="shared" si="88"/>
        <v>107800000</v>
      </c>
      <c r="B1079" s="5">
        <f t="shared" si="86"/>
        <v>2.6395235177394335E-2</v>
      </c>
      <c r="C1079" s="5">
        <f t="shared" si="89"/>
        <v>3.3152415382807283E-2</v>
      </c>
      <c r="D1079">
        <f t="shared" si="90"/>
        <v>1885.1033595403176</v>
      </c>
      <c r="E1079" s="5">
        <f t="shared" si="87"/>
        <v>966.35228078183093</v>
      </c>
    </row>
    <row r="1080" spans="1:5">
      <c r="A1080" s="5">
        <f t="shared" si="88"/>
        <v>107900000</v>
      </c>
      <c r="B1080" s="5">
        <f t="shared" si="86"/>
        <v>2.6419720553254627E-2</v>
      </c>
      <c r="C1080" s="5">
        <f t="shared" si="89"/>
        <v>3.3183169014887812E-2</v>
      </c>
      <c r="D1080">
        <f t="shared" si="90"/>
        <v>1883.356275796536</v>
      </c>
      <c r="E1080" s="5">
        <f t="shared" si="87"/>
        <v>965.45860649092981</v>
      </c>
    </row>
    <row r="1081" spans="1:5">
      <c r="A1081" s="5">
        <f t="shared" si="88"/>
        <v>108000000</v>
      </c>
      <c r="B1081" s="5">
        <f t="shared" si="86"/>
        <v>2.6444205929114919E-2</v>
      </c>
      <c r="C1081" s="5">
        <f t="shared" si="89"/>
        <v>3.321392264696834E-2</v>
      </c>
      <c r="D1081">
        <f t="shared" si="90"/>
        <v>1881.6124273930204</v>
      </c>
      <c r="E1081" s="5">
        <f t="shared" si="87"/>
        <v>964.56658715433821</v>
      </c>
    </row>
    <row r="1082" spans="1:5">
      <c r="A1082" s="5">
        <f t="shared" si="88"/>
        <v>108100000</v>
      </c>
      <c r="B1082" s="5">
        <f t="shared" si="86"/>
        <v>2.6468691304975211E-2</v>
      </c>
      <c r="C1082" s="5">
        <f t="shared" si="89"/>
        <v>3.3244676279048868E-2</v>
      </c>
      <c r="D1082">
        <f t="shared" si="90"/>
        <v>1879.8718053510283</v>
      </c>
      <c r="E1082" s="5">
        <f t="shared" si="87"/>
        <v>963.67621817921292</v>
      </c>
    </row>
    <row r="1083" spans="1:5">
      <c r="A1083" s="5">
        <f t="shared" si="88"/>
        <v>108200000</v>
      </c>
      <c r="B1083" s="5">
        <f t="shared" si="86"/>
        <v>2.6493176680835503E-2</v>
      </c>
      <c r="C1083" s="5">
        <f t="shared" si="89"/>
        <v>3.3275429911129389E-2</v>
      </c>
      <c r="D1083">
        <f t="shared" si="90"/>
        <v>1878.1344007250113</v>
      </c>
      <c r="E1083" s="5">
        <f t="shared" si="87"/>
        <v>962.78749498969023</v>
      </c>
    </row>
    <row r="1084" spans="1:5">
      <c r="A1084" s="5">
        <f t="shared" si="88"/>
        <v>108300000</v>
      </c>
      <c r="B1084" s="5">
        <f t="shared" si="86"/>
        <v>2.6517662056695795E-2</v>
      </c>
      <c r="C1084" s="5">
        <f t="shared" si="89"/>
        <v>3.3306183543209918E-2</v>
      </c>
      <c r="D1084">
        <f t="shared" si="90"/>
        <v>1876.4002046024582</v>
      </c>
      <c r="E1084" s="5">
        <f t="shared" si="87"/>
        <v>961.90041302680754</v>
      </c>
    </row>
    <row r="1085" spans="1:5">
      <c r="A1085" s="5">
        <f t="shared" si="88"/>
        <v>108400000</v>
      </c>
      <c r="B1085" s="5">
        <f t="shared" si="86"/>
        <v>2.6542147432556087E-2</v>
      </c>
      <c r="C1085" s="5">
        <f t="shared" si="89"/>
        <v>3.3336937175290446E-2</v>
      </c>
      <c r="D1085">
        <f t="shared" si="90"/>
        <v>1874.6692081037475</v>
      </c>
      <c r="E1085" s="5">
        <f t="shared" si="87"/>
        <v>961.01496774842451</v>
      </c>
    </row>
    <row r="1086" spans="1:5">
      <c r="A1086" s="5">
        <f t="shared" si="88"/>
        <v>108500000</v>
      </c>
      <c r="B1086" s="5">
        <f t="shared" si="86"/>
        <v>2.6566632808416379E-2</v>
      </c>
      <c r="C1086" s="5">
        <f t="shared" si="89"/>
        <v>3.3367690807370967E-2</v>
      </c>
      <c r="D1086">
        <f t="shared" si="90"/>
        <v>1872.9414023819929</v>
      </c>
      <c r="E1086" s="5">
        <f t="shared" si="87"/>
        <v>960.13115462914641</v>
      </c>
    </row>
    <row r="1087" spans="1:5">
      <c r="A1087" s="5">
        <f t="shared" si="88"/>
        <v>108600000</v>
      </c>
      <c r="B1087" s="5">
        <f t="shared" si="86"/>
        <v>2.6591118184276671E-2</v>
      </c>
      <c r="C1087" s="5">
        <f t="shared" si="89"/>
        <v>3.3398444439451495E-2</v>
      </c>
      <c r="D1087">
        <f t="shared" si="90"/>
        <v>1871.2167786228936</v>
      </c>
      <c r="E1087" s="5">
        <f t="shared" si="87"/>
        <v>959.24896916024625</v>
      </c>
    </row>
    <row r="1088" spans="1:5">
      <c r="A1088" s="5">
        <f t="shared" si="88"/>
        <v>108700000</v>
      </c>
      <c r="B1088" s="5">
        <f t="shared" si="86"/>
        <v>2.6615603560136959E-2</v>
      </c>
      <c r="C1088" s="5">
        <f t="shared" si="89"/>
        <v>3.3429198071532024E-2</v>
      </c>
      <c r="D1088">
        <f t="shared" si="90"/>
        <v>1869.4953280445834</v>
      </c>
      <c r="E1088" s="5">
        <f t="shared" si="87"/>
        <v>958.36840684958884</v>
      </c>
    </row>
    <row r="1089" spans="1:5">
      <c r="A1089" s="5">
        <f t="shared" si="88"/>
        <v>108800000</v>
      </c>
      <c r="B1089" s="5">
        <f t="shared" si="86"/>
        <v>2.6640088935997251E-2</v>
      </c>
      <c r="C1089" s="5">
        <f t="shared" si="89"/>
        <v>3.3459951703612552E-2</v>
      </c>
      <c r="D1089">
        <f t="shared" si="90"/>
        <v>1867.7770418974833</v>
      </c>
      <c r="E1089" s="5">
        <f t="shared" si="87"/>
        <v>957.48946322155405</v>
      </c>
    </row>
    <row r="1090" spans="1:5">
      <c r="A1090" s="5">
        <f t="shared" si="88"/>
        <v>108900000</v>
      </c>
      <c r="B1090" s="5">
        <f t="shared" si="86"/>
        <v>2.6664574311857543E-2</v>
      </c>
      <c r="C1090" s="5">
        <f t="shared" si="89"/>
        <v>3.3490705335693073E-2</v>
      </c>
      <c r="D1090">
        <f t="shared" si="90"/>
        <v>1866.0619114641527</v>
      </c>
      <c r="E1090" s="5">
        <f t="shared" si="87"/>
        <v>956.61213381696086</v>
      </c>
    </row>
    <row r="1091" spans="1:5">
      <c r="A1091" s="5">
        <f t="shared" si="88"/>
        <v>109000000</v>
      </c>
      <c r="B1091" s="5">
        <f t="shared" ref="B1091:B1154" si="91">A1091/(PI()*1300000000)</f>
        <v>2.6689059687717835E-2</v>
      </c>
      <c r="C1091" s="5">
        <f t="shared" si="89"/>
        <v>3.3521458967773601E-2</v>
      </c>
      <c r="D1091">
        <f t="shared" si="90"/>
        <v>1864.3499280591395</v>
      </c>
      <c r="E1091" s="5">
        <f t="shared" ref="E1091:E1154" si="92">($G$2*299792458/$G$6/2*9)^2/(4*$G$3*A1091)*(1+($G$7*$G$3*A1091)/($G$2*299792458/$G$6/2*9))^2</f>
        <v>955.73641419299292</v>
      </c>
    </row>
    <row r="1092" spans="1:5">
      <c r="A1092" s="5">
        <f t="shared" si="88"/>
        <v>109100000</v>
      </c>
      <c r="B1092" s="5">
        <f t="shared" si="91"/>
        <v>2.6713545063578127E-2</v>
      </c>
      <c r="C1092" s="5">
        <f t="shared" si="89"/>
        <v>3.355221259985413E-2</v>
      </c>
      <c r="D1092">
        <f t="shared" si="90"/>
        <v>1862.641083028838</v>
      </c>
      <c r="E1092" s="5">
        <f t="shared" si="92"/>
        <v>954.86229992312201</v>
      </c>
    </row>
    <row r="1093" spans="1:5">
      <c r="A1093" s="5">
        <f t="shared" si="88"/>
        <v>109200000</v>
      </c>
      <c r="B1093" s="5">
        <f t="shared" si="91"/>
        <v>2.6738030439438419E-2</v>
      </c>
      <c r="C1093" s="5">
        <f t="shared" si="89"/>
        <v>3.3582966231934651E-2</v>
      </c>
      <c r="D1093">
        <f t="shared" si="90"/>
        <v>1860.9353677513391</v>
      </c>
      <c r="E1093" s="5">
        <f t="shared" si="92"/>
        <v>953.98978659703448</v>
      </c>
    </row>
    <row r="1094" spans="1:5">
      <c r="A1094" s="5">
        <f t="shared" si="88"/>
        <v>109300000</v>
      </c>
      <c r="B1094" s="5">
        <f t="shared" si="91"/>
        <v>2.6762515815298711E-2</v>
      </c>
      <c r="C1094" s="5">
        <f t="shared" si="89"/>
        <v>3.3613719864015179E-2</v>
      </c>
      <c r="D1094">
        <f t="shared" si="90"/>
        <v>1859.2327736362874</v>
      </c>
      <c r="E1094" s="5">
        <f t="shared" si="92"/>
        <v>953.11886982055762</v>
      </c>
    </row>
    <row r="1095" spans="1:5">
      <c r="A1095" s="5">
        <f t="shared" si="88"/>
        <v>109400000</v>
      </c>
      <c r="B1095" s="5">
        <f t="shared" si="91"/>
        <v>2.6787001191159003E-2</v>
      </c>
      <c r="C1095" s="5">
        <f t="shared" si="89"/>
        <v>3.3644473496095707E-2</v>
      </c>
      <c r="D1095">
        <f t="shared" si="90"/>
        <v>1857.533292124737</v>
      </c>
      <c r="E1095" s="5">
        <f t="shared" si="92"/>
        <v>952.24954521558402</v>
      </c>
    </row>
    <row r="1096" spans="1:5">
      <c r="A1096" s="5">
        <f t="shared" si="88"/>
        <v>109500000</v>
      </c>
      <c r="B1096" s="5">
        <f t="shared" si="91"/>
        <v>2.6811486567019295E-2</v>
      </c>
      <c r="C1096" s="5">
        <f t="shared" si="89"/>
        <v>3.3675227128176236E-2</v>
      </c>
      <c r="D1096">
        <f t="shared" si="90"/>
        <v>1855.8369146890068</v>
      </c>
      <c r="E1096" s="5">
        <f t="shared" si="92"/>
        <v>951.38180842000054</v>
      </c>
    </row>
    <row r="1097" spans="1:5">
      <c r="A1097" s="5">
        <f t="shared" si="88"/>
        <v>109600000</v>
      </c>
      <c r="B1097" s="5">
        <f t="shared" si="91"/>
        <v>2.6835971942879584E-2</v>
      </c>
      <c r="C1097" s="5">
        <f t="shared" si="89"/>
        <v>3.3705980760256757E-2</v>
      </c>
      <c r="D1097">
        <f t="shared" si="90"/>
        <v>1854.1436328325387</v>
      </c>
      <c r="E1097" s="5">
        <f t="shared" si="92"/>
        <v>950.51565508761348</v>
      </c>
    </row>
    <row r="1098" spans="1:5">
      <c r="A1098" s="5">
        <f t="shared" si="88"/>
        <v>109700000</v>
      </c>
      <c r="B1098" s="5">
        <f t="shared" si="91"/>
        <v>2.6860457318739876E-2</v>
      </c>
      <c r="C1098" s="5">
        <f t="shared" si="89"/>
        <v>3.3736734392337285E-2</v>
      </c>
      <c r="D1098">
        <f t="shared" si="90"/>
        <v>1852.453438089756</v>
      </c>
      <c r="E1098" s="5">
        <f t="shared" si="92"/>
        <v>949.65108088807642</v>
      </c>
    </row>
    <row r="1099" spans="1:5">
      <c r="A1099" s="5">
        <f t="shared" si="88"/>
        <v>109800000</v>
      </c>
      <c r="B1099" s="5">
        <f t="shared" si="91"/>
        <v>2.6884942694600168E-2</v>
      </c>
      <c r="C1099" s="5">
        <f t="shared" si="89"/>
        <v>3.3767488024417813E-2</v>
      </c>
      <c r="D1099">
        <f t="shared" si="90"/>
        <v>1850.7663220259219</v>
      </c>
      <c r="E1099" s="5">
        <f t="shared" si="92"/>
        <v>948.78808150681925</v>
      </c>
    </row>
    <row r="1100" spans="1:5">
      <c r="A1100" s="5">
        <f t="shared" si="88"/>
        <v>109900000</v>
      </c>
      <c r="B1100" s="5">
        <f t="shared" si="91"/>
        <v>2.690942807046046E-2</v>
      </c>
      <c r="C1100" s="5">
        <f t="shared" si="89"/>
        <v>3.3798241656498335E-2</v>
      </c>
      <c r="D1100">
        <f t="shared" si="90"/>
        <v>1849.0822762369994</v>
      </c>
      <c r="E1100" s="5">
        <f t="shared" si="92"/>
        <v>947.92665264497509</v>
      </c>
    </row>
    <row r="1101" spans="1:5">
      <c r="A1101" s="5">
        <f t="shared" si="88"/>
        <v>110000000</v>
      </c>
      <c r="B1101" s="5">
        <f t="shared" si="91"/>
        <v>2.6933913446320751E-2</v>
      </c>
      <c r="C1101" s="5">
        <f t="shared" si="89"/>
        <v>3.3828995288578863E-2</v>
      </c>
      <c r="D1101">
        <f t="shared" si="90"/>
        <v>1847.4012923495111</v>
      </c>
      <c r="E1101" s="5">
        <f t="shared" si="92"/>
        <v>947.06679001930854</v>
      </c>
    </row>
    <row r="1102" spans="1:5">
      <c r="A1102" s="5">
        <f t="shared" si="88"/>
        <v>110100000</v>
      </c>
      <c r="B1102" s="5">
        <f t="shared" si="91"/>
        <v>2.6958398822181043E-2</v>
      </c>
      <c r="C1102" s="5">
        <f t="shared" si="89"/>
        <v>3.3859748920659391E-2</v>
      </c>
      <c r="D1102">
        <f t="shared" si="90"/>
        <v>1845.7233620204017</v>
      </c>
      <c r="E1102" s="5">
        <f t="shared" si="92"/>
        <v>946.20848936214611</v>
      </c>
    </row>
    <row r="1103" spans="1:5">
      <c r="A1103" s="5">
        <f t="shared" si="88"/>
        <v>110200000</v>
      </c>
      <c r="B1103" s="5">
        <f t="shared" si="91"/>
        <v>2.6982884198041335E-2</v>
      </c>
      <c r="C1103" s="5">
        <f t="shared" si="89"/>
        <v>3.3890502552739919E-2</v>
      </c>
      <c r="D1103">
        <f t="shared" si="90"/>
        <v>1844.0484769368986</v>
      </c>
      <c r="E1103" s="5">
        <f t="shared" si="92"/>
        <v>945.35174642130551</v>
      </c>
    </row>
    <row r="1104" spans="1:5">
      <c r="A1104" s="5">
        <f t="shared" si="88"/>
        <v>110300000</v>
      </c>
      <c r="B1104" s="5">
        <f t="shared" si="91"/>
        <v>2.7007369573901627E-2</v>
      </c>
      <c r="C1104" s="5">
        <f t="shared" si="89"/>
        <v>3.3921256184820441E-2</v>
      </c>
      <c r="D1104">
        <f t="shared" si="90"/>
        <v>1842.3766288163754</v>
      </c>
      <c r="E1104" s="5">
        <f t="shared" si="92"/>
        <v>944.49655696002378</v>
      </c>
    </row>
    <row r="1105" spans="1:5">
      <c r="A1105" s="5">
        <f t="shared" si="88"/>
        <v>110400000</v>
      </c>
      <c r="B1105" s="5">
        <f t="shared" si="91"/>
        <v>2.7031854949761916E-2</v>
      </c>
      <c r="C1105" s="5">
        <f t="shared" si="89"/>
        <v>3.3952009816900969E-2</v>
      </c>
      <c r="D1105">
        <f t="shared" si="90"/>
        <v>1840.7078094062158</v>
      </c>
      <c r="E1105" s="5">
        <f t="shared" si="92"/>
        <v>943.64291675688935</v>
      </c>
    </row>
    <row r="1106" spans="1:5">
      <c r="A1106" s="5">
        <f t="shared" si="88"/>
        <v>110500000</v>
      </c>
      <c r="B1106" s="5">
        <f t="shared" si="91"/>
        <v>2.7056340325622208E-2</v>
      </c>
      <c r="C1106" s="5">
        <f t="shared" si="89"/>
        <v>3.3982763448981497E-2</v>
      </c>
      <c r="D1106">
        <f t="shared" si="90"/>
        <v>1839.0420104836758</v>
      </c>
      <c r="E1106" s="5">
        <f t="shared" si="92"/>
        <v>942.79082160577161</v>
      </c>
    </row>
    <row r="1107" spans="1:5">
      <c r="A1107" s="5">
        <f t="shared" si="88"/>
        <v>110600000</v>
      </c>
      <c r="B1107" s="5">
        <f t="shared" si="91"/>
        <v>2.70808257014825E-2</v>
      </c>
      <c r="C1107" s="5">
        <f t="shared" si="89"/>
        <v>3.4013517081062018E-2</v>
      </c>
      <c r="D1107">
        <f t="shared" si="90"/>
        <v>1837.3792238557526</v>
      </c>
      <c r="E1107" s="5">
        <f t="shared" si="92"/>
        <v>941.9402673157515</v>
      </c>
    </row>
    <row r="1108" spans="1:5">
      <c r="A1108" s="5">
        <f t="shared" si="88"/>
        <v>110700000</v>
      </c>
      <c r="B1108" s="5">
        <f t="shared" si="91"/>
        <v>2.7105311077342792E-2</v>
      </c>
      <c r="C1108" s="5">
        <f t="shared" si="89"/>
        <v>3.4044270713142546E-2</v>
      </c>
      <c r="D1108">
        <f t="shared" si="90"/>
        <v>1835.7194413590444</v>
      </c>
      <c r="E1108" s="5">
        <f t="shared" si="92"/>
        <v>941.09124971105405</v>
      </c>
    </row>
    <row r="1109" spans="1:5">
      <c r="A1109" s="5">
        <f t="shared" si="88"/>
        <v>110800000</v>
      </c>
      <c r="B1109" s="5">
        <f t="shared" si="91"/>
        <v>2.7129796453203084E-2</v>
      </c>
      <c r="C1109" s="5">
        <f t="shared" si="89"/>
        <v>3.4075024345223075E-2</v>
      </c>
      <c r="D1109">
        <f t="shared" si="90"/>
        <v>1834.0626548596231</v>
      </c>
      <c r="E1109" s="5">
        <f t="shared" si="92"/>
        <v>940.24376463097906</v>
      </c>
    </row>
    <row r="1110" spans="1:5">
      <c r="A1110" s="5">
        <f t="shared" si="88"/>
        <v>110900000</v>
      </c>
      <c r="B1110" s="5">
        <f t="shared" si="91"/>
        <v>2.7154281829063376E-2</v>
      </c>
      <c r="C1110" s="5">
        <f t="shared" si="89"/>
        <v>3.4105777977303603E-2</v>
      </c>
      <c r="D1110">
        <f t="shared" si="90"/>
        <v>1832.4088562528966</v>
      </c>
      <c r="E1110" s="5">
        <f t="shared" si="92"/>
        <v>939.39780792983265</v>
      </c>
    </row>
    <row r="1111" spans="1:5">
      <c r="A1111" s="5">
        <f t="shared" si="88"/>
        <v>111000000</v>
      </c>
      <c r="B1111" s="5">
        <f t="shared" si="91"/>
        <v>2.7178767204923668E-2</v>
      </c>
      <c r="C1111" s="5">
        <f t="shared" si="89"/>
        <v>3.4136531609384124E-2</v>
      </c>
      <c r="D1111">
        <f t="shared" si="90"/>
        <v>1830.7580374634795</v>
      </c>
      <c r="E1111" s="5">
        <f t="shared" si="92"/>
        <v>938.55337547686145</v>
      </c>
    </row>
    <row r="1112" spans="1:5">
      <c r="A1112" s="5">
        <f t="shared" si="88"/>
        <v>111100000</v>
      </c>
      <c r="B1112" s="5">
        <f t="shared" si="91"/>
        <v>2.720325258078396E-2</v>
      </c>
      <c r="C1112" s="5">
        <f t="shared" si="89"/>
        <v>3.4167285241464652E-2</v>
      </c>
      <c r="D1112">
        <f t="shared" si="90"/>
        <v>1829.1101904450607</v>
      </c>
      <c r="E1112" s="5">
        <f t="shared" si="92"/>
        <v>937.71046315618344</v>
      </c>
    </row>
    <row r="1113" spans="1:5">
      <c r="A1113" s="5">
        <f t="shared" si="88"/>
        <v>111200000</v>
      </c>
      <c r="B1113" s="5">
        <f t="shared" si="91"/>
        <v>2.7227737956644252E-2</v>
      </c>
      <c r="C1113" s="5">
        <f t="shared" si="89"/>
        <v>3.4198038873545181E-2</v>
      </c>
      <c r="D1113">
        <f t="shared" si="90"/>
        <v>1827.4653071802718</v>
      </c>
      <c r="E1113" s="5">
        <f t="shared" si="92"/>
        <v>936.86906686672262</v>
      </c>
    </row>
    <row r="1114" spans="1:5">
      <c r="A1114" s="5">
        <f t="shared" si="88"/>
        <v>111300000</v>
      </c>
      <c r="B1114" s="5">
        <f t="shared" si="91"/>
        <v>2.725222333250454E-2</v>
      </c>
      <c r="C1114" s="5">
        <f t="shared" si="89"/>
        <v>3.4228792505625702E-2</v>
      </c>
      <c r="D1114">
        <f t="shared" si="90"/>
        <v>1825.8233796805589</v>
      </c>
      <c r="E1114" s="5">
        <f t="shared" si="92"/>
        <v>936.02918252214124</v>
      </c>
    </row>
    <row r="1115" spans="1:5">
      <c r="A1115" s="5">
        <f t="shared" si="88"/>
        <v>111400000</v>
      </c>
      <c r="B1115" s="5">
        <f t="shared" si="91"/>
        <v>2.7276708708364832E-2</v>
      </c>
      <c r="C1115" s="5">
        <f t="shared" si="89"/>
        <v>3.425954613770623E-2</v>
      </c>
      <c r="D1115">
        <f t="shared" si="90"/>
        <v>1824.1843999860523</v>
      </c>
      <c r="E1115" s="5">
        <f t="shared" si="92"/>
        <v>935.19080605077454</v>
      </c>
    </row>
    <row r="1116" spans="1:5">
      <c r="A1116" s="5">
        <f t="shared" si="88"/>
        <v>111500000</v>
      </c>
      <c r="B1116" s="5">
        <f t="shared" si="91"/>
        <v>2.7301194084225124E-2</v>
      </c>
      <c r="C1116" s="5">
        <f t="shared" si="89"/>
        <v>3.4290299769786758E-2</v>
      </c>
      <c r="D1116">
        <f t="shared" si="90"/>
        <v>1822.5483601654371</v>
      </c>
      <c r="E1116" s="5">
        <f t="shared" si="92"/>
        <v>934.35393339556447</v>
      </c>
    </row>
    <row r="1117" spans="1:5">
      <c r="A1117" s="5">
        <f t="shared" si="88"/>
        <v>111600000</v>
      </c>
      <c r="B1117" s="5">
        <f t="shared" si="91"/>
        <v>2.7325679460085416E-2</v>
      </c>
      <c r="C1117" s="5">
        <f t="shared" si="89"/>
        <v>3.4321053401867287E-2</v>
      </c>
      <c r="D1117">
        <f t="shared" si="90"/>
        <v>1820.9152523158261</v>
      </c>
      <c r="E1117" s="5">
        <f t="shared" si="92"/>
        <v>933.51856051399466</v>
      </c>
    </row>
    <row r="1118" spans="1:5">
      <c r="A1118" s="5">
        <f t="shared" si="88"/>
        <v>111700000</v>
      </c>
      <c r="B1118" s="5">
        <f t="shared" si="91"/>
        <v>2.7350164835945708E-2</v>
      </c>
      <c r="C1118" s="5">
        <f t="shared" si="89"/>
        <v>3.4351807033947808E-2</v>
      </c>
      <c r="D1118">
        <f t="shared" si="90"/>
        <v>1819.285068562634</v>
      </c>
      <c r="E1118" s="5">
        <f t="shared" si="92"/>
        <v>932.68468337802528</v>
      </c>
    </row>
    <row r="1119" spans="1:5">
      <c r="A1119" s="5">
        <f t="shared" si="88"/>
        <v>111800000</v>
      </c>
      <c r="B1119" s="5">
        <f t="shared" si="91"/>
        <v>2.7374650211806E-2</v>
      </c>
      <c r="C1119" s="5">
        <f t="shared" si="89"/>
        <v>3.4382560666028336E-2</v>
      </c>
      <c r="D1119">
        <f t="shared" si="90"/>
        <v>1817.6578010594476</v>
      </c>
      <c r="E1119" s="5">
        <f t="shared" si="92"/>
        <v>931.85229797402656</v>
      </c>
    </row>
    <row r="1120" spans="1:5">
      <c r="A1120" s="5">
        <f t="shared" si="88"/>
        <v>111900000</v>
      </c>
      <c r="B1120" s="5">
        <f t="shared" si="91"/>
        <v>2.7399135587666292E-2</v>
      </c>
      <c r="C1120" s="5">
        <f t="shared" si="89"/>
        <v>3.4413314298108864E-2</v>
      </c>
      <c r="D1120">
        <f t="shared" si="90"/>
        <v>1816.0334419879021</v>
      </c>
      <c r="E1120" s="5">
        <f t="shared" si="92"/>
        <v>931.02140030271789</v>
      </c>
    </row>
    <row r="1121" spans="1:5">
      <c r="A1121" s="5">
        <f t="shared" si="88"/>
        <v>112000000</v>
      </c>
      <c r="B1121" s="5">
        <f t="shared" si="91"/>
        <v>2.7423620963526584E-2</v>
      </c>
      <c r="C1121" s="5">
        <f t="shared" si="89"/>
        <v>3.4444067930189386E-2</v>
      </c>
      <c r="D1121">
        <f t="shared" si="90"/>
        <v>1814.4119835575555</v>
      </c>
      <c r="E1121" s="5">
        <f t="shared" si="92"/>
        <v>930.19198637910097</v>
      </c>
    </row>
    <row r="1122" spans="1:5">
      <c r="A1122" s="5">
        <f t="shared" si="88"/>
        <v>112100000</v>
      </c>
      <c r="B1122" s="5">
        <f t="shared" si="91"/>
        <v>2.7448106339386876E-2</v>
      </c>
      <c r="C1122" s="5">
        <f t="shared" si="89"/>
        <v>3.4474821562269914E-2</v>
      </c>
      <c r="D1122">
        <f t="shared" si="90"/>
        <v>1812.7934180057648</v>
      </c>
      <c r="E1122" s="5">
        <f t="shared" si="92"/>
        <v>929.36405223239672</v>
      </c>
    </row>
    <row r="1123" spans="1:5">
      <c r="A1123" s="5">
        <f t="shared" si="88"/>
        <v>112200000</v>
      </c>
      <c r="B1123" s="5">
        <f t="shared" si="91"/>
        <v>2.7472591715247165E-2</v>
      </c>
      <c r="C1123" s="5">
        <f t="shared" si="89"/>
        <v>3.4505575194350442E-2</v>
      </c>
      <c r="D1123">
        <f t="shared" si="90"/>
        <v>1811.1777375975596</v>
      </c>
      <c r="E1123" s="5">
        <f t="shared" si="92"/>
        <v>928.53759390598236</v>
      </c>
    </row>
    <row r="1124" spans="1:5">
      <c r="A1124" s="5">
        <f t="shared" si="88"/>
        <v>112300000</v>
      </c>
      <c r="B1124" s="5">
        <f t="shared" si="91"/>
        <v>2.7497077091107457E-2</v>
      </c>
      <c r="C1124" s="5">
        <f t="shared" si="89"/>
        <v>3.453632882643097E-2</v>
      </c>
      <c r="D1124">
        <f t="shared" si="90"/>
        <v>1809.5649346255227</v>
      </c>
      <c r="E1124" s="5">
        <f t="shared" si="92"/>
        <v>927.71260745732843</v>
      </c>
    </row>
    <row r="1125" spans="1:5">
      <c r="A1125" s="5">
        <f t="shared" si="88"/>
        <v>112400000</v>
      </c>
      <c r="B1125" s="5">
        <f t="shared" si="91"/>
        <v>2.7521562466967749E-2</v>
      </c>
      <c r="C1125" s="5">
        <f t="shared" si="89"/>
        <v>3.4567082458511492E-2</v>
      </c>
      <c r="D1125">
        <f t="shared" si="90"/>
        <v>1807.955001409664</v>
      </c>
      <c r="E1125" s="5">
        <f t="shared" si="92"/>
        <v>926.88908895793566</v>
      </c>
    </row>
    <row r="1126" spans="1:5">
      <c r="A1126" s="5">
        <f t="shared" si="88"/>
        <v>112500000</v>
      </c>
      <c r="B1126" s="5">
        <f t="shared" si="91"/>
        <v>2.7546047842828041E-2</v>
      </c>
      <c r="C1126" s="5">
        <f t="shared" si="89"/>
        <v>3.459783609059202E-2</v>
      </c>
      <c r="D1126">
        <f t="shared" si="90"/>
        <v>1806.3479302972999</v>
      </c>
      <c r="E1126" s="5">
        <f t="shared" si="92"/>
        <v>926.0670344932721</v>
      </c>
    </row>
    <row r="1127" spans="1:5">
      <c r="A1127" s="5">
        <f t="shared" si="88"/>
        <v>112600000</v>
      </c>
      <c r="B1127" s="5">
        <f t="shared" si="91"/>
        <v>2.7570533218688333E-2</v>
      </c>
      <c r="C1127" s="5">
        <f t="shared" si="89"/>
        <v>3.4628589722672548E-2</v>
      </c>
      <c r="D1127">
        <f t="shared" si="90"/>
        <v>1804.7437136629326</v>
      </c>
      <c r="E1127" s="5">
        <f t="shared" si="92"/>
        <v>925.24644016271338</v>
      </c>
    </row>
    <row r="1128" spans="1:5">
      <c r="A1128" s="5">
        <f t="shared" si="88"/>
        <v>112700000</v>
      </c>
      <c r="B1128" s="5">
        <f t="shared" si="91"/>
        <v>2.7595018594548625E-2</v>
      </c>
      <c r="C1128" s="5">
        <f t="shared" si="89"/>
        <v>3.4659343354753069E-2</v>
      </c>
      <c r="D1128">
        <f t="shared" si="90"/>
        <v>1803.1423439081298</v>
      </c>
      <c r="E1128" s="5">
        <f t="shared" si="92"/>
        <v>924.42730207947739</v>
      </c>
    </row>
    <row r="1129" spans="1:5">
      <c r="A1129" s="5">
        <f t="shared" si="88"/>
        <v>112800000</v>
      </c>
      <c r="B1129" s="5">
        <f t="shared" si="91"/>
        <v>2.7619503970408917E-2</v>
      </c>
      <c r="C1129" s="5">
        <f t="shared" si="89"/>
        <v>3.4690096986833598E-2</v>
      </c>
      <c r="D1129">
        <f t="shared" si="90"/>
        <v>1801.5438134614028</v>
      </c>
      <c r="E1129" s="5">
        <f t="shared" si="92"/>
        <v>923.60961637056607</v>
      </c>
    </row>
    <row r="1130" spans="1:5">
      <c r="A1130" s="5">
        <f t="shared" si="88"/>
        <v>112900000</v>
      </c>
      <c r="B1130" s="5">
        <f t="shared" si="91"/>
        <v>2.7643989346269209E-2</v>
      </c>
      <c r="C1130" s="5">
        <f t="shared" si="89"/>
        <v>3.4720850618914126E-2</v>
      </c>
      <c r="D1130">
        <f t="shared" si="90"/>
        <v>1799.9481147780889</v>
      </c>
      <c r="E1130" s="5">
        <f t="shared" si="92"/>
        <v>922.79337917670364</v>
      </c>
    </row>
    <row r="1131" spans="1:5">
      <c r="A1131" s="5">
        <f t="shared" si="88"/>
        <v>113000000</v>
      </c>
      <c r="B1131" s="5">
        <f t="shared" si="91"/>
        <v>2.76684747221295E-2</v>
      </c>
      <c r="C1131" s="5">
        <f t="shared" si="89"/>
        <v>3.4751604250994654E-2</v>
      </c>
      <c r="D1131">
        <f t="shared" si="90"/>
        <v>1798.3552403402321</v>
      </c>
      <c r="E1131" s="5">
        <f t="shared" si="92"/>
        <v>921.9785866522742</v>
      </c>
    </row>
    <row r="1132" spans="1:5">
      <c r="A1132" s="5">
        <f t="shared" si="88"/>
        <v>113100000</v>
      </c>
      <c r="B1132" s="5">
        <f t="shared" si="91"/>
        <v>2.7692960097989789E-2</v>
      </c>
      <c r="C1132" s="5">
        <f t="shared" si="89"/>
        <v>3.4782357883075175E-2</v>
      </c>
      <c r="D1132">
        <f t="shared" si="90"/>
        <v>1796.7651826564654</v>
      </c>
      <c r="E1132" s="5">
        <f t="shared" si="92"/>
        <v>921.16523496526383</v>
      </c>
    </row>
    <row r="1133" spans="1:5">
      <c r="A1133" s="5">
        <f t="shared" si="88"/>
        <v>113200000</v>
      </c>
      <c r="B1133" s="5">
        <f t="shared" si="91"/>
        <v>2.7717445473850081E-2</v>
      </c>
      <c r="C1133" s="5">
        <f t="shared" si="89"/>
        <v>3.4813111515155704E-2</v>
      </c>
      <c r="D1133">
        <f t="shared" si="90"/>
        <v>1795.1779342618925</v>
      </c>
      <c r="E1133" s="5">
        <f t="shared" si="92"/>
        <v>920.35332029719893</v>
      </c>
    </row>
    <row r="1134" spans="1:5">
      <c r="A1134" s="5">
        <f t="shared" ref="A1134:A1197" si="93">A1133+100000</f>
        <v>113300000</v>
      </c>
      <c r="B1134" s="5">
        <f t="shared" si="91"/>
        <v>2.7741930849710373E-2</v>
      </c>
      <c r="C1134" s="5">
        <f t="shared" ref="C1134:C1197" si="94">1.256*A1134/(PI()*$G$6)</f>
        <v>3.4843865147236232E-2</v>
      </c>
      <c r="D1134">
        <f t="shared" ref="D1134:D1197" si="95">($G$2*299792458/$G$6/2*9)^2/(4*$G$3*A1134*(1-EXP(-(C1134/B1134)))^2)</f>
        <v>1793.5934877179716</v>
      </c>
      <c r="E1134" s="5">
        <f t="shared" si="92"/>
        <v>919.54283884308632</v>
      </c>
    </row>
    <row r="1135" spans="1:5">
      <c r="A1135" s="5">
        <f t="shared" si="93"/>
        <v>113400000</v>
      </c>
      <c r="B1135" s="5">
        <f t="shared" si="91"/>
        <v>2.7766416225570665E-2</v>
      </c>
      <c r="C1135" s="5">
        <f t="shared" si="94"/>
        <v>3.4874618779316753E-2</v>
      </c>
      <c r="D1135">
        <f t="shared" si="95"/>
        <v>1792.0118356124005</v>
      </c>
      <c r="E1135" s="5">
        <f t="shared" si="92"/>
        <v>918.73378681135478</v>
      </c>
    </row>
    <row r="1136" spans="1:5">
      <c r="A1136" s="5">
        <f t="shared" si="93"/>
        <v>113500000</v>
      </c>
      <c r="B1136" s="5">
        <f t="shared" si="91"/>
        <v>2.7790901601430957E-2</v>
      </c>
      <c r="C1136" s="5">
        <f t="shared" si="94"/>
        <v>3.4905372411397281E-2</v>
      </c>
      <c r="D1136">
        <f t="shared" si="95"/>
        <v>1790.4329705589976</v>
      </c>
      <c r="E1136" s="5">
        <f t="shared" si="92"/>
        <v>917.92616042379609</v>
      </c>
    </row>
    <row r="1137" spans="1:5">
      <c r="A1137" s="5">
        <f t="shared" si="93"/>
        <v>113600000</v>
      </c>
      <c r="B1137" s="5">
        <f t="shared" si="91"/>
        <v>2.7815386977291249E-2</v>
      </c>
      <c r="C1137" s="5">
        <f t="shared" si="94"/>
        <v>3.493612604347781E-2</v>
      </c>
      <c r="D1137">
        <f t="shared" si="95"/>
        <v>1788.8568851975899</v>
      </c>
      <c r="E1137" s="5">
        <f t="shared" si="92"/>
        <v>917.11995591550374</v>
      </c>
    </row>
    <row r="1138" spans="1:5">
      <c r="A1138" s="5">
        <f t="shared" si="93"/>
        <v>113700000</v>
      </c>
      <c r="B1138" s="5">
        <f t="shared" si="91"/>
        <v>2.7839872353151541E-2</v>
      </c>
      <c r="C1138" s="5">
        <f t="shared" si="94"/>
        <v>3.4966879675558338E-2</v>
      </c>
      <c r="D1138">
        <f t="shared" si="95"/>
        <v>1787.2835721938982</v>
      </c>
      <c r="E1138" s="5">
        <f t="shared" si="92"/>
        <v>916.31516953481776</v>
      </c>
    </row>
    <row r="1139" spans="1:5">
      <c r="A1139" s="5">
        <f t="shared" si="93"/>
        <v>113800000</v>
      </c>
      <c r="B1139" s="5">
        <f t="shared" si="91"/>
        <v>2.7864357729011833E-2</v>
      </c>
      <c r="C1139" s="5">
        <f t="shared" si="94"/>
        <v>3.4997633307638859E-2</v>
      </c>
      <c r="D1139">
        <f t="shared" si="95"/>
        <v>1785.7130242394221</v>
      </c>
      <c r="E1139" s="5">
        <f t="shared" si="92"/>
        <v>915.51179754326483</v>
      </c>
    </row>
    <row r="1140" spans="1:5">
      <c r="A1140" s="5">
        <f t="shared" si="93"/>
        <v>113900000</v>
      </c>
      <c r="B1140" s="5">
        <f t="shared" si="91"/>
        <v>2.7888843104872125E-2</v>
      </c>
      <c r="C1140" s="5">
        <f t="shared" si="94"/>
        <v>3.5028386939719387E-2</v>
      </c>
      <c r="D1140">
        <f t="shared" si="95"/>
        <v>1784.1452340513279</v>
      </c>
      <c r="E1140" s="5">
        <f t="shared" si="92"/>
        <v>914.70983621550045</v>
      </c>
    </row>
    <row r="1141" spans="1:5">
      <c r="A1141" s="5">
        <f t="shared" si="93"/>
        <v>114000000</v>
      </c>
      <c r="B1141" s="5">
        <f t="shared" si="91"/>
        <v>2.7913328480732413E-2</v>
      </c>
      <c r="C1141" s="5">
        <f t="shared" si="94"/>
        <v>3.5059140571799915E-2</v>
      </c>
      <c r="D1141">
        <f t="shared" si="95"/>
        <v>1782.580194372335</v>
      </c>
      <c r="E1141" s="5">
        <f t="shared" si="92"/>
        <v>913.90928183925143</v>
      </c>
    </row>
    <row r="1142" spans="1:5">
      <c r="A1142" s="5">
        <f t="shared" si="93"/>
        <v>114100000</v>
      </c>
      <c r="B1142" s="5">
        <f t="shared" si="91"/>
        <v>2.7937813856592705E-2</v>
      </c>
      <c r="C1142" s="5">
        <f t="shared" si="94"/>
        <v>3.5089894203880437E-2</v>
      </c>
      <c r="D1142">
        <f t="shared" si="95"/>
        <v>1781.0178979706068</v>
      </c>
      <c r="E1142" s="5">
        <f t="shared" si="92"/>
        <v>913.11013071525895</v>
      </c>
    </row>
    <row r="1143" spans="1:5">
      <c r="A1143" s="5">
        <f t="shared" si="93"/>
        <v>114200000</v>
      </c>
      <c r="B1143" s="5">
        <f t="shared" si="91"/>
        <v>2.7962299232452997E-2</v>
      </c>
      <c r="C1143" s="5">
        <f t="shared" si="94"/>
        <v>3.5120647835960965E-2</v>
      </c>
      <c r="D1143">
        <f t="shared" si="95"/>
        <v>1779.4583376396342</v>
      </c>
      <c r="E1143" s="5">
        <f t="shared" si="92"/>
        <v>912.31237915722079</v>
      </c>
    </row>
    <row r="1144" spans="1:5">
      <c r="A1144" s="5">
        <f t="shared" si="93"/>
        <v>114300000</v>
      </c>
      <c r="B1144" s="5">
        <f t="shared" si="91"/>
        <v>2.7986784608313289E-2</v>
      </c>
      <c r="C1144" s="5">
        <f t="shared" si="94"/>
        <v>3.5151401468041493E-2</v>
      </c>
      <c r="D1144">
        <f t="shared" si="95"/>
        <v>1777.9015061981297</v>
      </c>
      <c r="E1144" s="5">
        <f t="shared" si="92"/>
        <v>911.51602349173606</v>
      </c>
    </row>
    <row r="1145" spans="1:5">
      <c r="A1145" s="5">
        <f t="shared" si="93"/>
        <v>114400000</v>
      </c>
      <c r="B1145" s="5">
        <f t="shared" si="91"/>
        <v>2.8011269984173581E-2</v>
      </c>
      <c r="C1145" s="5">
        <f t="shared" si="94"/>
        <v>3.5182155100122021E-2</v>
      </c>
      <c r="D1145">
        <f t="shared" si="95"/>
        <v>1776.3473964899142</v>
      </c>
      <c r="E1145" s="5">
        <f t="shared" si="92"/>
        <v>910.72106005824639</v>
      </c>
    </row>
    <row r="1146" spans="1:5">
      <c r="A1146" s="5">
        <f t="shared" si="93"/>
        <v>114500000</v>
      </c>
      <c r="B1146" s="5">
        <f t="shared" si="91"/>
        <v>2.8035755360033873E-2</v>
      </c>
      <c r="C1146" s="5">
        <f t="shared" si="94"/>
        <v>3.5212908732202543E-2</v>
      </c>
      <c r="D1146">
        <f t="shared" si="95"/>
        <v>1774.7960013838099</v>
      </c>
      <c r="E1146" s="5">
        <f t="shared" si="92"/>
        <v>909.92748520898283</v>
      </c>
    </row>
    <row r="1147" spans="1:5">
      <c r="A1147" s="5">
        <f t="shared" si="93"/>
        <v>114600000</v>
      </c>
      <c r="B1147" s="5">
        <f t="shared" si="91"/>
        <v>2.8060240735894165E-2</v>
      </c>
      <c r="C1147" s="5">
        <f t="shared" si="94"/>
        <v>3.5243662364283071E-2</v>
      </c>
      <c r="D1147">
        <f t="shared" si="95"/>
        <v>1773.2473137735271</v>
      </c>
      <c r="E1147" s="5">
        <f t="shared" si="92"/>
        <v>909.13529530890833</v>
      </c>
    </row>
    <row r="1148" spans="1:5">
      <c r="A1148" s="5">
        <f t="shared" si="93"/>
        <v>114700000</v>
      </c>
      <c r="B1148" s="5">
        <f t="shared" si="91"/>
        <v>2.8084726111754457E-2</v>
      </c>
      <c r="C1148" s="5">
        <f t="shared" si="94"/>
        <v>3.5274415996363599E-2</v>
      </c>
      <c r="D1148">
        <f t="shared" si="95"/>
        <v>1771.7013265775608</v>
      </c>
      <c r="E1148" s="5">
        <f t="shared" si="92"/>
        <v>908.34448673566226</v>
      </c>
    </row>
    <row r="1149" spans="1:5">
      <c r="A1149" s="5">
        <f t="shared" si="93"/>
        <v>114800000</v>
      </c>
      <c r="B1149" s="5">
        <f t="shared" si="91"/>
        <v>2.8109211487614749E-2</v>
      </c>
      <c r="C1149" s="5">
        <f t="shared" si="94"/>
        <v>3.530516962844412E-2</v>
      </c>
      <c r="D1149">
        <f t="shared" si="95"/>
        <v>1770.1580327390786</v>
      </c>
      <c r="E1149" s="5">
        <f t="shared" si="92"/>
        <v>907.55505587950552</v>
      </c>
    </row>
    <row r="1150" spans="1:5">
      <c r="A1150" s="5">
        <f t="shared" si="93"/>
        <v>114900000</v>
      </c>
      <c r="B1150" s="5">
        <f t="shared" si="91"/>
        <v>2.8133696863475038E-2</v>
      </c>
      <c r="C1150" s="5">
        <f t="shared" si="94"/>
        <v>3.5335923260524649E-2</v>
      </c>
      <c r="D1150">
        <f t="shared" si="95"/>
        <v>1768.6174252258159</v>
      </c>
      <c r="E1150" s="5">
        <f t="shared" si="92"/>
        <v>906.76699914326548</v>
      </c>
    </row>
    <row r="1151" spans="1:5">
      <c r="A1151" s="5">
        <f t="shared" si="93"/>
        <v>115000000</v>
      </c>
      <c r="B1151" s="5">
        <f t="shared" si="91"/>
        <v>2.815818223933533E-2</v>
      </c>
      <c r="C1151" s="5">
        <f t="shared" si="94"/>
        <v>3.5366676892605177E-2</v>
      </c>
      <c r="D1151">
        <f t="shared" si="95"/>
        <v>1767.0794970299671</v>
      </c>
      <c r="E1151" s="5">
        <f t="shared" si="92"/>
        <v>905.98031294228144</v>
      </c>
    </row>
    <row r="1152" spans="1:5">
      <c r="A1152" s="5">
        <f t="shared" si="93"/>
        <v>115100000</v>
      </c>
      <c r="B1152" s="5">
        <f t="shared" si="91"/>
        <v>2.8182667615195622E-2</v>
      </c>
      <c r="C1152" s="5">
        <f t="shared" si="94"/>
        <v>3.5397430524685705E-2</v>
      </c>
      <c r="D1152">
        <f t="shared" si="95"/>
        <v>1765.5442411680815</v>
      </c>
      <c r="E1152" s="5">
        <f t="shared" si="92"/>
        <v>905.19499370435028</v>
      </c>
    </row>
    <row r="1153" spans="1:5">
      <c r="A1153" s="5">
        <f t="shared" si="93"/>
        <v>115200000</v>
      </c>
      <c r="B1153" s="5">
        <f t="shared" si="91"/>
        <v>2.8207152991055914E-2</v>
      </c>
      <c r="C1153" s="5">
        <f t="shared" si="94"/>
        <v>3.5428184156766226E-2</v>
      </c>
      <c r="D1153">
        <f t="shared" si="95"/>
        <v>1764.011650680957</v>
      </c>
      <c r="E1153" s="5">
        <f t="shared" si="92"/>
        <v>904.41103786967301</v>
      </c>
    </row>
    <row r="1154" spans="1:5">
      <c r="A1154" s="5">
        <f t="shared" si="93"/>
        <v>115300000</v>
      </c>
      <c r="B1154" s="5">
        <f t="shared" si="91"/>
        <v>2.8231638366916206E-2</v>
      </c>
      <c r="C1154" s="5">
        <f t="shared" si="94"/>
        <v>3.5458937788846755E-2</v>
      </c>
      <c r="D1154">
        <f t="shared" si="95"/>
        <v>1762.4817186335317</v>
      </c>
      <c r="E1154" s="5">
        <f t="shared" si="92"/>
        <v>903.62844189079885</v>
      </c>
    </row>
    <row r="1155" spans="1:5">
      <c r="A1155" s="5">
        <f t="shared" si="93"/>
        <v>115400000</v>
      </c>
      <c r="B1155" s="5">
        <f t="shared" ref="B1155:B1218" si="96">A1155/(PI()*1300000000)</f>
        <v>2.8256123742776498E-2</v>
      </c>
      <c r="C1155" s="5">
        <f t="shared" si="94"/>
        <v>3.5489691420927283E-2</v>
      </c>
      <c r="D1155">
        <f t="shared" si="95"/>
        <v>1760.9544381147853</v>
      </c>
      <c r="E1155" s="5">
        <f t="shared" ref="E1155:E1218" si="97">($G$2*299792458/$G$6/2*9)^2/(4*$G$3*A1155)*(1+($G$7*$G$3*A1155)/($G$2*299792458/$G$6/2*9))^2</f>
        <v>902.8472022325742</v>
      </c>
    </row>
    <row r="1156" spans="1:5">
      <c r="A1156" s="5">
        <f t="shared" si="93"/>
        <v>115500000</v>
      </c>
      <c r="B1156" s="5">
        <f t="shared" si="96"/>
        <v>2.828060911863679E-2</v>
      </c>
      <c r="C1156" s="5">
        <f t="shared" si="94"/>
        <v>3.5520445053007804E-2</v>
      </c>
      <c r="D1156">
        <f t="shared" si="95"/>
        <v>1759.4298022376297</v>
      </c>
      <c r="E1156" s="5">
        <f t="shared" si="97"/>
        <v>902.0673153720885</v>
      </c>
    </row>
    <row r="1157" spans="1:5">
      <c r="A1157" s="5">
        <f t="shared" si="93"/>
        <v>115600000</v>
      </c>
      <c r="B1157" s="5">
        <f t="shared" si="96"/>
        <v>2.8305094494497082E-2</v>
      </c>
      <c r="C1157" s="5">
        <f t="shared" si="94"/>
        <v>3.5551198685088332E-2</v>
      </c>
      <c r="D1157">
        <f t="shared" si="95"/>
        <v>1757.9078041388082</v>
      </c>
      <c r="E1157" s="5">
        <f t="shared" si="97"/>
        <v>901.28877779862091</v>
      </c>
    </row>
    <row r="1158" spans="1:5">
      <c r="A1158" s="5">
        <f t="shared" si="93"/>
        <v>115700000</v>
      </c>
      <c r="B1158" s="5">
        <f t="shared" si="96"/>
        <v>2.8329579870357374E-2</v>
      </c>
      <c r="C1158" s="5">
        <f t="shared" si="94"/>
        <v>3.5581952317168861E-2</v>
      </c>
      <c r="D1158">
        <f t="shared" si="95"/>
        <v>1756.388436978792</v>
      </c>
      <c r="E1158" s="5">
        <f t="shared" si="97"/>
        <v>900.51158601358827</v>
      </c>
    </row>
    <row r="1159" spans="1:5">
      <c r="A1159" s="5">
        <f t="shared" si="93"/>
        <v>115800000</v>
      </c>
      <c r="B1159" s="5">
        <f t="shared" si="96"/>
        <v>2.8354065246217662E-2</v>
      </c>
      <c r="C1159" s="5">
        <f t="shared" si="94"/>
        <v>3.5612705949249389E-2</v>
      </c>
      <c r="D1159">
        <f t="shared" si="95"/>
        <v>1754.8716939416768</v>
      </c>
      <c r="E1159" s="5">
        <f t="shared" si="97"/>
        <v>899.73573653049141</v>
      </c>
    </row>
    <row r="1160" spans="1:5">
      <c r="A1160" s="5">
        <f t="shared" si="93"/>
        <v>115900000</v>
      </c>
      <c r="B1160" s="5">
        <f t="shared" si="96"/>
        <v>2.8378550622077954E-2</v>
      </c>
      <c r="C1160" s="5">
        <f t="shared" si="94"/>
        <v>3.564345958132991E-2</v>
      </c>
      <c r="D1160">
        <f t="shared" si="95"/>
        <v>1753.357568235084</v>
      </c>
      <c r="E1160" s="5">
        <f t="shared" si="97"/>
        <v>898.96122587486525</v>
      </c>
    </row>
    <row r="1161" spans="1:5">
      <c r="A1161" s="5">
        <f t="shared" si="93"/>
        <v>116000000</v>
      </c>
      <c r="B1161" s="5">
        <f t="shared" si="96"/>
        <v>2.8403035997938246E-2</v>
      </c>
      <c r="C1161" s="5">
        <f t="shared" si="94"/>
        <v>3.5674213213410438E-2</v>
      </c>
      <c r="D1161">
        <f t="shared" si="95"/>
        <v>1751.8460530900536</v>
      </c>
      <c r="E1161" s="5">
        <f t="shared" si="97"/>
        <v>898.18805058422458</v>
      </c>
    </row>
    <row r="1162" spans="1:5">
      <c r="A1162" s="5">
        <f t="shared" si="93"/>
        <v>116100000</v>
      </c>
      <c r="B1162" s="5">
        <f t="shared" si="96"/>
        <v>2.8427521373798538E-2</v>
      </c>
      <c r="C1162" s="5">
        <f t="shared" si="94"/>
        <v>3.5704966845490967E-2</v>
      </c>
      <c r="D1162">
        <f t="shared" si="95"/>
        <v>1750.3371417609494</v>
      </c>
      <c r="E1162" s="5">
        <f t="shared" si="97"/>
        <v>897.41620720801427</v>
      </c>
    </row>
    <row r="1163" spans="1:5">
      <c r="A1163" s="5">
        <f t="shared" si="93"/>
        <v>116200000</v>
      </c>
      <c r="B1163" s="5">
        <f t="shared" si="96"/>
        <v>2.845200674965883E-2</v>
      </c>
      <c r="C1163" s="5">
        <f t="shared" si="94"/>
        <v>3.5735720477571488E-2</v>
      </c>
      <c r="D1163">
        <f t="shared" si="95"/>
        <v>1748.8308275253548</v>
      </c>
      <c r="E1163" s="5">
        <f t="shared" si="97"/>
        <v>896.64569230755626</v>
      </c>
    </row>
    <row r="1164" spans="1:5">
      <c r="A1164" s="5">
        <f t="shared" si="93"/>
        <v>116300000</v>
      </c>
      <c r="B1164" s="5">
        <f t="shared" si="96"/>
        <v>2.8476492125519122E-2</v>
      </c>
      <c r="C1164" s="5">
        <f t="shared" si="94"/>
        <v>3.5766474109652016E-2</v>
      </c>
      <c r="D1164">
        <f t="shared" si="95"/>
        <v>1747.3271036839744</v>
      </c>
      <c r="E1164" s="5">
        <f t="shared" si="97"/>
        <v>895.8765024559998</v>
      </c>
    </row>
    <row r="1165" spans="1:5">
      <c r="A1165" s="5">
        <f t="shared" si="93"/>
        <v>116400000</v>
      </c>
      <c r="B1165" s="5">
        <f t="shared" si="96"/>
        <v>2.8500977501379414E-2</v>
      </c>
      <c r="C1165" s="5">
        <f t="shared" si="94"/>
        <v>3.5797227741732544E-2</v>
      </c>
      <c r="D1165">
        <f t="shared" si="95"/>
        <v>1745.8259635605345</v>
      </c>
      <c r="E1165" s="5">
        <f t="shared" si="97"/>
        <v>895.10863423827107</v>
      </c>
    </row>
    <row r="1166" spans="1:5">
      <c r="A1166" s="5">
        <f t="shared" si="93"/>
        <v>116500000</v>
      </c>
      <c r="B1166" s="5">
        <f t="shared" si="96"/>
        <v>2.8525462877239706E-2</v>
      </c>
      <c r="C1166" s="5">
        <f t="shared" si="94"/>
        <v>3.5827981373813073E-2</v>
      </c>
      <c r="D1166">
        <f t="shared" si="95"/>
        <v>1744.3274005016845</v>
      </c>
      <c r="E1166" s="5">
        <f t="shared" si="97"/>
        <v>894.34208425102076</v>
      </c>
    </row>
    <row r="1167" spans="1:5">
      <c r="A1167" s="5">
        <f t="shared" si="93"/>
        <v>116600000</v>
      </c>
      <c r="B1167" s="5">
        <f t="shared" si="96"/>
        <v>2.8549948253099998E-2</v>
      </c>
      <c r="C1167" s="5">
        <f t="shared" si="94"/>
        <v>3.5858735005893594E-2</v>
      </c>
      <c r="D1167">
        <f t="shared" si="95"/>
        <v>1742.8314078768972</v>
      </c>
      <c r="E1167" s="5">
        <f t="shared" si="97"/>
        <v>893.57684910257535</v>
      </c>
    </row>
    <row r="1168" spans="1:5">
      <c r="A1168" s="5">
        <f t="shared" si="93"/>
        <v>116700000</v>
      </c>
      <c r="B1168" s="5">
        <f t="shared" si="96"/>
        <v>2.8574433628960286E-2</v>
      </c>
      <c r="C1168" s="5">
        <f t="shared" si="94"/>
        <v>3.5889488637974122E-2</v>
      </c>
      <c r="D1168">
        <f t="shared" si="95"/>
        <v>1741.3379790783738</v>
      </c>
      <c r="E1168" s="5">
        <f t="shared" si="97"/>
        <v>892.81292541288633</v>
      </c>
    </row>
    <row r="1169" spans="1:5">
      <c r="A1169" s="5">
        <f t="shared" si="93"/>
        <v>116800000</v>
      </c>
      <c r="B1169" s="5">
        <f t="shared" si="96"/>
        <v>2.8598919004820578E-2</v>
      </c>
      <c r="C1169" s="5">
        <f t="shared" si="94"/>
        <v>3.592024227005465E-2</v>
      </c>
      <c r="D1169">
        <f t="shared" si="95"/>
        <v>1739.8471075209434</v>
      </c>
      <c r="E1169" s="5">
        <f t="shared" si="97"/>
        <v>892.05030981348125</v>
      </c>
    </row>
    <row r="1170" spans="1:5">
      <c r="A1170" s="5">
        <f t="shared" si="93"/>
        <v>116900000</v>
      </c>
      <c r="B1170" s="5">
        <f t="shared" si="96"/>
        <v>2.862340438068087E-2</v>
      </c>
      <c r="C1170" s="5">
        <f t="shared" si="94"/>
        <v>3.5950995902135172E-2</v>
      </c>
      <c r="D1170">
        <f t="shared" si="95"/>
        <v>1738.3587866419693</v>
      </c>
      <c r="E1170" s="5">
        <f t="shared" si="97"/>
        <v>891.28899894741289</v>
      </c>
    </row>
    <row r="1171" spans="1:5">
      <c r="A1171" s="5">
        <f t="shared" si="93"/>
        <v>117000000</v>
      </c>
      <c r="B1171" s="5">
        <f t="shared" si="96"/>
        <v>2.8647889756541162E-2</v>
      </c>
      <c r="C1171" s="5">
        <f t="shared" si="94"/>
        <v>3.59817495342157E-2</v>
      </c>
      <c r="D1171">
        <f t="shared" si="95"/>
        <v>1736.8730099012498</v>
      </c>
      <c r="E1171" s="5">
        <f t="shared" si="97"/>
        <v>890.52898946921175</v>
      </c>
    </row>
    <row r="1172" spans="1:5">
      <c r="A1172" s="5">
        <f t="shared" si="93"/>
        <v>117100000</v>
      </c>
      <c r="B1172" s="5">
        <f t="shared" si="96"/>
        <v>2.8672375132401454E-2</v>
      </c>
      <c r="C1172" s="5">
        <f t="shared" si="94"/>
        <v>3.6012503166296228E-2</v>
      </c>
      <c r="D1172">
        <f t="shared" si="95"/>
        <v>1735.3897707809242</v>
      </c>
      <c r="E1172" s="5">
        <f t="shared" si="97"/>
        <v>889.77027804483464</v>
      </c>
    </row>
    <row r="1173" spans="1:5">
      <c r="A1173" s="5">
        <f t="shared" si="93"/>
        <v>117200000</v>
      </c>
      <c r="B1173" s="5">
        <f t="shared" si="96"/>
        <v>2.8696860508261746E-2</v>
      </c>
      <c r="C1173" s="5">
        <f t="shared" si="94"/>
        <v>3.6043256798376756E-2</v>
      </c>
      <c r="D1173">
        <f t="shared" si="95"/>
        <v>1733.9090627853775</v>
      </c>
      <c r="E1173" s="5">
        <f t="shared" si="97"/>
        <v>889.01286135161865</v>
      </c>
    </row>
    <row r="1174" spans="1:5">
      <c r="A1174" s="5">
        <f t="shared" si="93"/>
        <v>117300000</v>
      </c>
      <c r="B1174" s="5">
        <f t="shared" si="96"/>
        <v>2.8721345884122038E-2</v>
      </c>
      <c r="C1174" s="5">
        <f t="shared" si="94"/>
        <v>3.6074010430457278E-2</v>
      </c>
      <c r="D1174">
        <f t="shared" si="95"/>
        <v>1732.4308794411443</v>
      </c>
      <c r="E1174" s="5">
        <f t="shared" si="97"/>
        <v>888.25673607823069</v>
      </c>
    </row>
    <row r="1175" spans="1:5">
      <c r="A1175" s="5">
        <f t="shared" si="93"/>
        <v>117400000</v>
      </c>
      <c r="B1175" s="5">
        <f t="shared" si="96"/>
        <v>2.874583125998233E-2</v>
      </c>
      <c r="C1175" s="5">
        <f t="shared" si="94"/>
        <v>3.6104764062537806E-2</v>
      </c>
      <c r="D1175">
        <f t="shared" si="95"/>
        <v>1730.9552142968162</v>
      </c>
      <c r="E1175" s="5">
        <f t="shared" si="97"/>
        <v>887.50189892462038</v>
      </c>
    </row>
    <row r="1176" spans="1:5">
      <c r="A1176" s="5">
        <f t="shared" si="93"/>
        <v>117500000</v>
      </c>
      <c r="B1176" s="5">
        <f t="shared" si="96"/>
        <v>2.8770316635842622E-2</v>
      </c>
      <c r="C1176" s="5">
        <f t="shared" si="94"/>
        <v>3.6135517694618334E-2</v>
      </c>
      <c r="D1176">
        <f t="shared" si="95"/>
        <v>1729.4820609229466</v>
      </c>
      <c r="E1176" s="5">
        <f t="shared" si="97"/>
        <v>886.74834660197109</v>
      </c>
    </row>
    <row r="1177" spans="1:5">
      <c r="A1177" s="5">
        <f t="shared" si="93"/>
        <v>117600000</v>
      </c>
      <c r="B1177" s="5">
        <f t="shared" si="96"/>
        <v>2.8794802011702911E-2</v>
      </c>
      <c r="C1177" s="5">
        <f t="shared" si="94"/>
        <v>3.6166271326698855E-2</v>
      </c>
      <c r="D1177">
        <f t="shared" si="95"/>
        <v>1728.0114129119577</v>
      </c>
      <c r="E1177" s="5">
        <f t="shared" si="97"/>
        <v>885.99607583265276</v>
      </c>
    </row>
    <row r="1178" spans="1:5">
      <c r="A1178" s="5">
        <f t="shared" si="93"/>
        <v>117700000</v>
      </c>
      <c r="B1178" s="5">
        <f t="shared" si="96"/>
        <v>2.8819287387563203E-2</v>
      </c>
      <c r="C1178" s="5">
        <f t="shared" si="94"/>
        <v>3.6197024958779384E-2</v>
      </c>
      <c r="D1178">
        <f t="shared" si="95"/>
        <v>1726.5432638780478</v>
      </c>
      <c r="E1178" s="5">
        <f t="shared" si="97"/>
        <v>885.24508335017447</v>
      </c>
    </row>
    <row r="1179" spans="1:5">
      <c r="A1179" s="5">
        <f t="shared" si="93"/>
        <v>117800000</v>
      </c>
      <c r="B1179" s="5">
        <f t="shared" si="96"/>
        <v>2.8843772763423495E-2</v>
      </c>
      <c r="C1179" s="5">
        <f t="shared" si="94"/>
        <v>3.6227778590859912E-2</v>
      </c>
      <c r="D1179">
        <f t="shared" si="95"/>
        <v>1725.0776074570988</v>
      </c>
      <c r="E1179" s="5">
        <f t="shared" si="97"/>
        <v>884.49536589913657</v>
      </c>
    </row>
    <row r="1180" spans="1:5">
      <c r="A1180" s="5">
        <f t="shared" si="93"/>
        <v>117900000</v>
      </c>
      <c r="B1180" s="5">
        <f t="shared" si="96"/>
        <v>2.8868258139283787E-2</v>
      </c>
      <c r="C1180" s="5">
        <f t="shared" si="94"/>
        <v>3.625853222294044E-2</v>
      </c>
      <c r="D1180">
        <f t="shared" si="95"/>
        <v>1723.6144373065836</v>
      </c>
      <c r="E1180" s="5">
        <f t="shared" si="97"/>
        <v>883.74692023518492</v>
      </c>
    </row>
    <row r="1181" spans="1:5">
      <c r="A1181" s="5">
        <f t="shared" si="93"/>
        <v>118000000</v>
      </c>
      <c r="B1181" s="5">
        <f t="shared" si="96"/>
        <v>2.8892743515144079E-2</v>
      </c>
      <c r="C1181" s="5">
        <f t="shared" si="94"/>
        <v>3.6289285855020961E-2</v>
      </c>
      <c r="D1181">
        <f t="shared" si="95"/>
        <v>1722.1537471054764</v>
      </c>
      <c r="E1181" s="5">
        <f t="shared" si="97"/>
        <v>882.99974312496158</v>
      </c>
    </row>
    <row r="1182" spans="1:5">
      <c r="A1182" s="5">
        <f t="shared" si="93"/>
        <v>118100000</v>
      </c>
      <c r="B1182" s="5">
        <f t="shared" si="96"/>
        <v>2.8917228891004371E-2</v>
      </c>
      <c r="C1182" s="5">
        <f t="shared" si="94"/>
        <v>3.6320039487101489E-2</v>
      </c>
      <c r="D1182">
        <f t="shared" si="95"/>
        <v>1720.6955305541594</v>
      </c>
      <c r="E1182" s="5">
        <f t="shared" si="97"/>
        <v>882.25383134606136</v>
      </c>
    </row>
    <row r="1183" spans="1:5">
      <c r="A1183" s="5">
        <f t="shared" si="93"/>
        <v>118200000</v>
      </c>
      <c r="B1183" s="5">
        <f t="shared" si="96"/>
        <v>2.8941714266864663E-2</v>
      </c>
      <c r="C1183" s="5">
        <f t="shared" si="94"/>
        <v>3.6350793119182018E-2</v>
      </c>
      <c r="D1183">
        <f t="shared" si="95"/>
        <v>1719.2397813743337</v>
      </c>
      <c r="E1183" s="5">
        <f t="shared" si="97"/>
        <v>881.50918168698297</v>
      </c>
    </row>
    <row r="1184" spans="1:5">
      <c r="A1184" s="5">
        <f t="shared" si="93"/>
        <v>118300000</v>
      </c>
      <c r="B1184" s="5">
        <f t="shared" si="96"/>
        <v>2.8966199642724955E-2</v>
      </c>
      <c r="C1184" s="5">
        <f t="shared" si="94"/>
        <v>3.6381546751262539E-2</v>
      </c>
      <c r="D1184">
        <f t="shared" si="95"/>
        <v>1717.7864933089284</v>
      </c>
      <c r="E1184" s="5">
        <f t="shared" si="97"/>
        <v>880.76579094708507</v>
      </c>
    </row>
    <row r="1185" spans="1:5">
      <c r="A1185" s="5">
        <f t="shared" si="93"/>
        <v>118400000</v>
      </c>
      <c r="B1185" s="5">
        <f t="shared" si="96"/>
        <v>2.8990685018585247E-2</v>
      </c>
      <c r="C1185" s="5">
        <f t="shared" si="94"/>
        <v>3.6412300383343067E-2</v>
      </c>
      <c r="D1185">
        <f t="shared" si="95"/>
        <v>1716.3356601220121</v>
      </c>
      <c r="E1185" s="5">
        <f t="shared" si="97"/>
        <v>880.02365593653815</v>
      </c>
    </row>
    <row r="1186" spans="1:5">
      <c r="A1186" s="5">
        <f t="shared" si="93"/>
        <v>118500000</v>
      </c>
      <c r="B1186" s="5">
        <f t="shared" si="96"/>
        <v>2.9015170394445535E-2</v>
      </c>
      <c r="C1186" s="5">
        <f t="shared" si="94"/>
        <v>3.6443054015423595E-2</v>
      </c>
      <c r="D1186">
        <f t="shared" si="95"/>
        <v>1714.8872755987024</v>
      </c>
      <c r="E1186" s="5">
        <f t="shared" si="97"/>
        <v>879.28277347628091</v>
      </c>
    </row>
    <row r="1187" spans="1:5">
      <c r="A1187" s="5">
        <f t="shared" si="93"/>
        <v>118600000</v>
      </c>
      <c r="B1187" s="5">
        <f t="shared" si="96"/>
        <v>2.9039655770305827E-2</v>
      </c>
      <c r="C1187" s="5">
        <f t="shared" si="94"/>
        <v>3.6473807647504124E-2</v>
      </c>
      <c r="D1187">
        <f t="shared" si="95"/>
        <v>1713.4413335450774</v>
      </c>
      <c r="E1187" s="5">
        <f t="shared" si="97"/>
        <v>878.54314039797339</v>
      </c>
    </row>
    <row r="1188" spans="1:5">
      <c r="A1188" s="5">
        <f t="shared" si="93"/>
        <v>118700000</v>
      </c>
      <c r="B1188" s="5">
        <f t="shared" si="96"/>
        <v>2.9064141146166119E-2</v>
      </c>
      <c r="C1188" s="5">
        <f t="shared" si="94"/>
        <v>3.6504561279584645E-2</v>
      </c>
      <c r="D1188">
        <f t="shared" si="95"/>
        <v>1711.9978277880896</v>
      </c>
      <c r="E1188" s="5">
        <f t="shared" si="97"/>
        <v>877.80475354395298</v>
      </c>
    </row>
    <row r="1189" spans="1:5">
      <c r="A1189" s="5">
        <f t="shared" si="93"/>
        <v>118800000</v>
      </c>
      <c r="B1189" s="5">
        <f t="shared" si="96"/>
        <v>2.9088626522026411E-2</v>
      </c>
      <c r="C1189" s="5">
        <f t="shared" si="94"/>
        <v>3.6535314911665173E-2</v>
      </c>
      <c r="D1189">
        <f t="shared" si="95"/>
        <v>1710.5567521754733</v>
      </c>
      <c r="E1189" s="5">
        <f t="shared" si="97"/>
        <v>877.06760976718874</v>
      </c>
    </row>
    <row r="1190" spans="1:5">
      <c r="A1190" s="5">
        <f t="shared" si="93"/>
        <v>118900000</v>
      </c>
      <c r="B1190" s="5">
        <f t="shared" si="96"/>
        <v>2.9113111897886703E-2</v>
      </c>
      <c r="C1190" s="5">
        <f t="shared" si="94"/>
        <v>3.6566068543745701E-2</v>
      </c>
      <c r="D1190">
        <f t="shared" si="95"/>
        <v>1709.1181005756621</v>
      </c>
      <c r="E1190" s="5">
        <f t="shared" si="97"/>
        <v>876.33170593123634</v>
      </c>
    </row>
    <row r="1191" spans="1:5">
      <c r="A1191" s="5">
        <f t="shared" si="93"/>
        <v>119000000</v>
      </c>
      <c r="B1191" s="5">
        <f t="shared" si="96"/>
        <v>2.9137597273746995E-2</v>
      </c>
      <c r="C1191" s="5">
        <f t="shared" si="94"/>
        <v>3.6596822175826223E-2</v>
      </c>
      <c r="D1191">
        <f t="shared" si="95"/>
        <v>1707.6818668776993</v>
      </c>
      <c r="E1191" s="5">
        <f t="shared" si="97"/>
        <v>875.59703891019456</v>
      </c>
    </row>
    <row r="1192" spans="1:5">
      <c r="A1192" s="5">
        <f t="shared" si="93"/>
        <v>119100000</v>
      </c>
      <c r="B1192" s="5">
        <f t="shared" si="96"/>
        <v>2.9162082649607287E-2</v>
      </c>
      <c r="C1192" s="5">
        <f t="shared" si="94"/>
        <v>3.6627575807906751E-2</v>
      </c>
      <c r="D1192">
        <f t="shared" si="95"/>
        <v>1706.2480449911523</v>
      </c>
      <c r="E1192" s="5">
        <f t="shared" si="97"/>
        <v>874.86360558866079</v>
      </c>
    </row>
    <row r="1193" spans="1:5">
      <c r="A1193" s="5">
        <f t="shared" si="93"/>
        <v>119200000</v>
      </c>
      <c r="B1193" s="5">
        <f t="shared" si="96"/>
        <v>2.9186568025467579E-2</v>
      </c>
      <c r="C1193" s="5">
        <f t="shared" si="94"/>
        <v>3.6658329439987279E-2</v>
      </c>
      <c r="D1193">
        <f t="shared" si="95"/>
        <v>1704.8166288460254</v>
      </c>
      <c r="E1193" s="5">
        <f t="shared" si="97"/>
        <v>874.13140286168698</v>
      </c>
    </row>
    <row r="1194" spans="1:5">
      <c r="A1194" s="5">
        <f t="shared" si="93"/>
        <v>119300000</v>
      </c>
      <c r="B1194" s="5">
        <f t="shared" si="96"/>
        <v>2.9211053401327871E-2</v>
      </c>
      <c r="C1194" s="5">
        <f t="shared" si="94"/>
        <v>3.6689083072067807E-2</v>
      </c>
      <c r="D1194">
        <f t="shared" si="95"/>
        <v>1703.3876123926757</v>
      </c>
      <c r="E1194" s="5">
        <f t="shared" si="97"/>
        <v>873.40042763473468</v>
      </c>
    </row>
    <row r="1195" spans="1:5">
      <c r="A1195" s="5">
        <f t="shared" si="93"/>
        <v>119400000</v>
      </c>
      <c r="B1195" s="5">
        <f t="shared" si="96"/>
        <v>2.9235538777188159E-2</v>
      </c>
      <c r="C1195" s="5">
        <f t="shared" si="94"/>
        <v>3.6719836704148329E-2</v>
      </c>
      <c r="D1195">
        <f t="shared" si="95"/>
        <v>1701.9609896017273</v>
      </c>
      <c r="E1195" s="5">
        <f t="shared" si="97"/>
        <v>872.67067682363324</v>
      </c>
    </row>
    <row r="1196" spans="1:5">
      <c r="A1196" s="5">
        <f t="shared" si="93"/>
        <v>119500000</v>
      </c>
      <c r="B1196" s="5">
        <f t="shared" si="96"/>
        <v>2.9260024153048451E-2</v>
      </c>
      <c r="C1196" s="5">
        <f t="shared" si="94"/>
        <v>3.6750590336228857E-2</v>
      </c>
      <c r="D1196">
        <f t="shared" si="95"/>
        <v>1700.5367544639853</v>
      </c>
      <c r="E1196" s="5">
        <f t="shared" si="97"/>
        <v>871.94214735453522</v>
      </c>
    </row>
    <row r="1197" spans="1:5">
      <c r="A1197" s="5">
        <f t="shared" si="93"/>
        <v>119600000</v>
      </c>
      <c r="B1197" s="5">
        <f t="shared" si="96"/>
        <v>2.9284509528908743E-2</v>
      </c>
      <c r="C1197" s="5">
        <f t="shared" si="94"/>
        <v>3.6781343968309385E-2</v>
      </c>
      <c r="D1197">
        <f t="shared" si="95"/>
        <v>1699.1149009903529</v>
      </c>
      <c r="E1197" s="5">
        <f t="shared" si="97"/>
        <v>871.21483616387422</v>
      </c>
    </row>
    <row r="1198" spans="1:5">
      <c r="A1198" s="5">
        <f t="shared" ref="A1198:A1261" si="98">A1197+100000</f>
        <v>119700000</v>
      </c>
      <c r="B1198" s="5">
        <f t="shared" si="96"/>
        <v>2.9308994904769035E-2</v>
      </c>
      <c r="C1198" s="5">
        <f t="shared" ref="C1198:C1261" si="99">1.256*A1198/(PI()*$G$6)</f>
        <v>3.6812097600389906E-2</v>
      </c>
      <c r="D1198">
        <f t="shared" ref="D1198:D1261" si="100">($G$2*299792458/$G$6/2*9)^2/(4*$G$3*A1198*(1-EXP(-(C1198/B1198)))^2)</f>
        <v>1697.695423211748</v>
      </c>
      <c r="E1198" s="5">
        <f t="shared" si="97"/>
        <v>870.48874019832044</v>
      </c>
    </row>
    <row r="1199" spans="1:5">
      <c r="A1199" s="5">
        <f t="shared" si="98"/>
        <v>119800000</v>
      </c>
      <c r="B1199" s="5">
        <f t="shared" si="96"/>
        <v>2.9333480280629327E-2</v>
      </c>
      <c r="C1199" s="5">
        <f t="shared" si="99"/>
        <v>3.6842851232470435E-2</v>
      </c>
      <c r="D1199">
        <f t="shared" si="100"/>
        <v>1696.278315179017</v>
      </c>
      <c r="E1199" s="5">
        <f t="shared" si="97"/>
        <v>869.76385641473894</v>
      </c>
    </row>
    <row r="1200" spans="1:5">
      <c r="A1200" s="5">
        <f t="shared" si="98"/>
        <v>119900000</v>
      </c>
      <c r="B1200" s="5">
        <f t="shared" si="96"/>
        <v>2.9357965656489619E-2</v>
      </c>
      <c r="C1200" s="5">
        <f t="shared" si="99"/>
        <v>3.6873604864550963E-2</v>
      </c>
      <c r="D1200">
        <f t="shared" si="100"/>
        <v>1694.8635709628543</v>
      </c>
      <c r="E1200" s="5">
        <f t="shared" si="97"/>
        <v>869.04018178014746</v>
      </c>
    </row>
    <row r="1201" spans="1:5">
      <c r="A1201" s="5">
        <f t="shared" si="98"/>
        <v>120000000</v>
      </c>
      <c r="B1201" s="5">
        <f t="shared" si="96"/>
        <v>2.9382451032349911E-2</v>
      </c>
      <c r="C1201" s="5">
        <f t="shared" si="99"/>
        <v>3.6904358496631484E-2</v>
      </c>
      <c r="D1201">
        <f t="shared" si="100"/>
        <v>1693.4511846537187</v>
      </c>
      <c r="E1201" s="5">
        <f t="shared" si="97"/>
        <v>868.31771327167371</v>
      </c>
    </row>
    <row r="1202" spans="1:5">
      <c r="A1202" s="5">
        <f t="shared" si="98"/>
        <v>120100000</v>
      </c>
      <c r="B1202" s="5">
        <f t="shared" si="96"/>
        <v>2.9406936408210203E-2</v>
      </c>
      <c r="C1202" s="5">
        <f t="shared" si="99"/>
        <v>3.6935112128712012E-2</v>
      </c>
      <c r="D1202">
        <f t="shared" si="100"/>
        <v>1692.0411503617504</v>
      </c>
      <c r="E1202" s="5">
        <f t="shared" si="97"/>
        <v>867.59644787651303</v>
      </c>
    </row>
    <row r="1203" spans="1:5">
      <c r="A1203" s="5">
        <f t="shared" si="98"/>
        <v>120200000</v>
      </c>
      <c r="B1203" s="5">
        <f t="shared" si="96"/>
        <v>2.9431421784070495E-2</v>
      </c>
      <c r="C1203" s="5">
        <f t="shared" si="99"/>
        <v>3.6965865760792541E-2</v>
      </c>
      <c r="D1203">
        <f t="shared" si="100"/>
        <v>1690.6334622166908</v>
      </c>
      <c r="E1203" s="5">
        <f t="shared" si="97"/>
        <v>866.87638259188668</v>
      </c>
    </row>
    <row r="1204" spans="1:5">
      <c r="A1204" s="5">
        <f t="shared" si="98"/>
        <v>120300000</v>
      </c>
      <c r="B1204" s="5">
        <f t="shared" si="96"/>
        <v>2.9455907159930784E-2</v>
      </c>
      <c r="C1204" s="5">
        <f t="shared" si="99"/>
        <v>3.6996619392873069E-2</v>
      </c>
      <c r="D1204">
        <f t="shared" si="100"/>
        <v>1689.2281143677985</v>
      </c>
      <c r="E1204" s="5">
        <f t="shared" si="97"/>
        <v>866.15751442500039</v>
      </c>
    </row>
    <row r="1205" spans="1:5">
      <c r="A1205" s="5">
        <f t="shared" si="98"/>
        <v>120400000</v>
      </c>
      <c r="B1205" s="5">
        <f t="shared" si="96"/>
        <v>2.9480392535791076E-2</v>
      </c>
      <c r="C1205" s="5">
        <f t="shared" si="99"/>
        <v>3.702737302495359E-2</v>
      </c>
      <c r="D1205">
        <f t="shared" si="100"/>
        <v>1687.8251009837727</v>
      </c>
      <c r="E1205" s="5">
        <f t="shared" si="97"/>
        <v>865.43984039300256</v>
      </c>
    </row>
    <row r="1206" spans="1:5">
      <c r="A1206" s="5">
        <f t="shared" si="98"/>
        <v>120500000</v>
      </c>
      <c r="B1206" s="5">
        <f t="shared" si="96"/>
        <v>2.9504877911651368E-2</v>
      </c>
      <c r="C1206" s="5">
        <f t="shared" si="99"/>
        <v>3.7058126657034118E-2</v>
      </c>
      <c r="D1206">
        <f t="shared" si="100"/>
        <v>1686.4244162526659</v>
      </c>
      <c r="E1206" s="5">
        <f t="shared" si="97"/>
        <v>864.72335752294316</v>
      </c>
    </row>
    <row r="1207" spans="1:5">
      <c r="A1207" s="5">
        <f t="shared" si="98"/>
        <v>120600000</v>
      </c>
      <c r="B1207" s="5">
        <f t="shared" si="96"/>
        <v>2.952936328751166E-2</v>
      </c>
      <c r="C1207" s="5">
        <f t="shared" si="99"/>
        <v>3.7088880289114647E-2</v>
      </c>
      <c r="D1207">
        <f t="shared" si="100"/>
        <v>1685.0260543818094</v>
      </c>
      <c r="E1207" s="5">
        <f t="shared" si="97"/>
        <v>864.00806285173348</v>
      </c>
    </row>
    <row r="1208" spans="1:5">
      <c r="A1208" s="5">
        <f t="shared" si="98"/>
        <v>120700000</v>
      </c>
      <c r="B1208" s="5">
        <f t="shared" si="96"/>
        <v>2.9553848663371952E-2</v>
      </c>
      <c r="C1208" s="5">
        <f t="shared" si="99"/>
        <v>3.7119633921195168E-2</v>
      </c>
      <c r="D1208">
        <f t="shared" si="100"/>
        <v>1683.6300095977317</v>
      </c>
      <c r="E1208" s="5">
        <f t="shared" si="97"/>
        <v>863.29395342610303</v>
      </c>
    </row>
    <row r="1209" spans="1:5">
      <c r="A1209" s="5">
        <f t="shared" si="98"/>
        <v>120800000</v>
      </c>
      <c r="B1209" s="5">
        <f t="shared" si="96"/>
        <v>2.9578334039232244E-2</v>
      </c>
      <c r="C1209" s="5">
        <f t="shared" si="99"/>
        <v>3.7150387553275696E-2</v>
      </c>
      <c r="D1209">
        <f t="shared" si="100"/>
        <v>1682.2362761460781</v>
      </c>
      <c r="E1209" s="5">
        <f t="shared" si="97"/>
        <v>862.58102630256133</v>
      </c>
    </row>
    <row r="1210" spans="1:5">
      <c r="A1210" s="5">
        <f t="shared" si="98"/>
        <v>120900000</v>
      </c>
      <c r="B1210" s="5">
        <f t="shared" si="96"/>
        <v>2.9602819415092536E-2</v>
      </c>
      <c r="C1210" s="5">
        <f t="shared" si="99"/>
        <v>3.7181141185356224E-2</v>
      </c>
      <c r="D1210">
        <f t="shared" si="100"/>
        <v>1680.8448482915319</v>
      </c>
      <c r="E1210" s="5">
        <f t="shared" si="97"/>
        <v>861.86927854735632</v>
      </c>
    </row>
    <row r="1211" spans="1:5">
      <c r="A1211" s="5">
        <f t="shared" si="98"/>
        <v>121000000</v>
      </c>
      <c r="B1211" s="5">
        <f t="shared" si="96"/>
        <v>2.9627304790952828E-2</v>
      </c>
      <c r="C1211" s="5">
        <f t="shared" si="99"/>
        <v>3.7211894817436753E-2</v>
      </c>
      <c r="D1211">
        <f t="shared" si="100"/>
        <v>1679.4557203177374</v>
      </c>
      <c r="E1211" s="5">
        <f t="shared" si="97"/>
        <v>861.158707236434</v>
      </c>
    </row>
    <row r="1212" spans="1:5">
      <c r="A1212" s="5">
        <f t="shared" si="98"/>
        <v>121100000</v>
      </c>
      <c r="B1212" s="5">
        <f t="shared" si="96"/>
        <v>2.965179016681312E-2</v>
      </c>
      <c r="C1212" s="5">
        <f t="shared" si="99"/>
        <v>3.7242648449517274E-2</v>
      </c>
      <c r="D1212">
        <f t="shared" si="100"/>
        <v>1678.0688865272191</v>
      </c>
      <c r="E1212" s="5">
        <f t="shared" si="97"/>
        <v>860.44930945539966</v>
      </c>
    </row>
    <row r="1213" spans="1:5">
      <c r="A1213" s="5">
        <f t="shared" si="98"/>
        <v>121200000</v>
      </c>
      <c r="B1213" s="5">
        <f t="shared" si="96"/>
        <v>2.9676275542673408E-2</v>
      </c>
      <c r="C1213" s="5">
        <f t="shared" si="99"/>
        <v>3.7273402081597802E-2</v>
      </c>
      <c r="D1213">
        <f t="shared" si="100"/>
        <v>1676.6843412413054</v>
      </c>
      <c r="E1213" s="5">
        <f t="shared" si="97"/>
        <v>859.74108229947558</v>
      </c>
    </row>
    <row r="1214" spans="1:5">
      <c r="A1214" s="5">
        <f t="shared" si="98"/>
        <v>121300000</v>
      </c>
      <c r="B1214" s="5">
        <f t="shared" si="96"/>
        <v>2.97007609185337E-2</v>
      </c>
      <c r="C1214" s="5">
        <f t="shared" si="99"/>
        <v>3.730415571367833E-2</v>
      </c>
      <c r="D1214">
        <f t="shared" si="100"/>
        <v>1675.3020788000513</v>
      </c>
      <c r="E1214" s="5">
        <f t="shared" si="97"/>
        <v>859.03402287346432</v>
      </c>
    </row>
    <row r="1215" spans="1:5">
      <c r="A1215" s="5">
        <f t="shared" si="98"/>
        <v>121400000</v>
      </c>
      <c r="B1215" s="5">
        <f t="shared" si="96"/>
        <v>2.9725246294393992E-2</v>
      </c>
      <c r="C1215" s="5">
        <f t="shared" si="99"/>
        <v>3.7334909345758852E-2</v>
      </c>
      <c r="D1215">
        <f t="shared" si="100"/>
        <v>1673.9220935621599</v>
      </c>
      <c r="E1215" s="5">
        <f t="shared" si="97"/>
        <v>858.32812829170666</v>
      </c>
    </row>
    <row r="1216" spans="1:5">
      <c r="A1216" s="5">
        <f t="shared" si="98"/>
        <v>121500000</v>
      </c>
      <c r="B1216" s="5">
        <f t="shared" si="96"/>
        <v>2.9749731670254284E-2</v>
      </c>
      <c r="C1216" s="5">
        <f t="shared" si="99"/>
        <v>3.736566297783938E-2</v>
      </c>
      <c r="D1216">
        <f t="shared" si="100"/>
        <v>1672.5443799049074</v>
      </c>
      <c r="E1216" s="5">
        <f t="shared" si="97"/>
        <v>857.6233956780444</v>
      </c>
    </row>
    <row r="1217" spans="1:5">
      <c r="A1217" s="5">
        <f t="shared" si="98"/>
        <v>121600000</v>
      </c>
      <c r="B1217" s="5">
        <f t="shared" si="96"/>
        <v>2.9774217046114576E-2</v>
      </c>
      <c r="C1217" s="5">
        <f t="shared" si="99"/>
        <v>3.7396416609919908E-2</v>
      </c>
      <c r="D1217">
        <f t="shared" si="100"/>
        <v>1671.1689322240643</v>
      </c>
      <c r="E1217" s="5">
        <f t="shared" si="97"/>
        <v>856.91982216577935</v>
      </c>
    </row>
    <row r="1218" spans="1:5">
      <c r="A1218" s="5">
        <f t="shared" si="98"/>
        <v>121700000</v>
      </c>
      <c r="B1218" s="5">
        <f t="shared" si="96"/>
        <v>2.9798702421974868E-2</v>
      </c>
      <c r="C1218" s="5">
        <f t="shared" si="99"/>
        <v>3.7427170242000436E-2</v>
      </c>
      <c r="D1218">
        <f t="shared" si="100"/>
        <v>1669.7957449338228</v>
      </c>
      <c r="E1218" s="5">
        <f t="shared" si="97"/>
        <v>856.21740489763613</v>
      </c>
    </row>
    <row r="1219" spans="1:5">
      <c r="A1219" s="5">
        <f t="shared" si="98"/>
        <v>121800000</v>
      </c>
      <c r="B1219" s="5">
        <f t="shared" ref="B1219:B1282" si="101">A1219/(PI()*1300000000)</f>
        <v>2.982318779783516E-2</v>
      </c>
      <c r="C1219" s="5">
        <f t="shared" si="99"/>
        <v>3.7457923874080958E-2</v>
      </c>
      <c r="D1219">
        <f t="shared" si="100"/>
        <v>1668.4248124667179</v>
      </c>
      <c r="E1219" s="5">
        <f t="shared" ref="E1219:E1282" si="102">($G$2*299792458/$G$6/2*9)^2/(4*$G$3*A1219)*(1+($G$7*$G$3*A1219)/($G$2*299792458/$G$6/2*9))^2</f>
        <v>855.51614102572307</v>
      </c>
    </row>
    <row r="1220" spans="1:5">
      <c r="A1220" s="5">
        <f t="shared" si="98"/>
        <v>121900000</v>
      </c>
      <c r="B1220" s="5">
        <f t="shared" si="101"/>
        <v>2.9847673173695452E-2</v>
      </c>
      <c r="C1220" s="5">
        <f t="shared" si="99"/>
        <v>3.7488677506161486E-2</v>
      </c>
      <c r="D1220">
        <f t="shared" si="100"/>
        <v>1667.0561292735538</v>
      </c>
      <c r="E1220" s="5">
        <f t="shared" si="102"/>
        <v>854.81602771149358</v>
      </c>
    </row>
    <row r="1221" spans="1:5">
      <c r="A1221" s="5">
        <f t="shared" si="98"/>
        <v>122000000</v>
      </c>
      <c r="B1221" s="5">
        <f t="shared" si="101"/>
        <v>2.9872158549555744E-2</v>
      </c>
      <c r="C1221" s="5">
        <f t="shared" si="99"/>
        <v>3.7519431138242014E-2</v>
      </c>
      <c r="D1221">
        <f t="shared" si="100"/>
        <v>1665.6896898233297</v>
      </c>
      <c r="E1221" s="5">
        <f t="shared" si="102"/>
        <v>854.11706212570664</v>
      </c>
    </row>
    <row r="1222" spans="1:5">
      <c r="A1222" s="5">
        <f t="shared" si="98"/>
        <v>122100000</v>
      </c>
      <c r="B1222" s="5">
        <f t="shared" si="101"/>
        <v>2.9896643925416033E-2</v>
      </c>
      <c r="C1222" s="5">
        <f t="shared" si="99"/>
        <v>3.7550184770322535E-2</v>
      </c>
      <c r="D1222">
        <f t="shared" si="100"/>
        <v>1664.3254886031632</v>
      </c>
      <c r="E1222" s="5">
        <f t="shared" si="102"/>
        <v>853.41924144839118</v>
      </c>
    </row>
    <row r="1223" spans="1:5">
      <c r="A1223" s="5">
        <f t="shared" si="98"/>
        <v>122200000</v>
      </c>
      <c r="B1223" s="5">
        <f t="shared" si="101"/>
        <v>2.9921129301276325E-2</v>
      </c>
      <c r="C1223" s="5">
        <f t="shared" si="99"/>
        <v>3.7580938402403063E-2</v>
      </c>
      <c r="D1223">
        <f t="shared" si="100"/>
        <v>1662.9635201182177</v>
      </c>
      <c r="E1223" s="5">
        <f t="shared" si="102"/>
        <v>852.72256286880656</v>
      </c>
    </row>
    <row r="1224" spans="1:5">
      <c r="A1224" s="5">
        <f t="shared" si="98"/>
        <v>122300000</v>
      </c>
      <c r="B1224" s="5">
        <f t="shared" si="101"/>
        <v>2.9945614677136616E-2</v>
      </c>
      <c r="C1224" s="5">
        <f t="shared" si="99"/>
        <v>3.7611692034483592E-2</v>
      </c>
      <c r="D1224">
        <f t="shared" si="100"/>
        <v>1661.603778891629</v>
      </c>
      <c r="E1224" s="5">
        <f t="shared" si="102"/>
        <v>852.02702358540398</v>
      </c>
    </row>
    <row r="1225" spans="1:5">
      <c r="A1225" s="5">
        <f t="shared" si="98"/>
        <v>122400000</v>
      </c>
      <c r="B1225" s="5">
        <f t="shared" si="101"/>
        <v>2.9970100052996908E-2</v>
      </c>
      <c r="C1225" s="5">
        <f t="shared" si="99"/>
        <v>3.764244566656412E-2</v>
      </c>
      <c r="D1225">
        <f t="shared" si="100"/>
        <v>1660.2462594644301</v>
      </c>
      <c r="E1225" s="5">
        <f t="shared" si="102"/>
        <v>851.33262080579175</v>
      </c>
    </row>
    <row r="1226" spans="1:5">
      <c r="A1226" s="5">
        <f t="shared" si="98"/>
        <v>122500000</v>
      </c>
      <c r="B1226" s="5">
        <f t="shared" si="101"/>
        <v>2.99945854288572E-2</v>
      </c>
      <c r="C1226" s="5">
        <f t="shared" si="99"/>
        <v>3.7673199298644641E-2</v>
      </c>
      <c r="D1226">
        <f t="shared" si="100"/>
        <v>1658.8909563954794</v>
      </c>
      <c r="E1226" s="5">
        <f t="shared" si="102"/>
        <v>850.6393517466945</v>
      </c>
    </row>
    <row r="1227" spans="1:5">
      <c r="A1227" s="5">
        <f t="shared" si="98"/>
        <v>122600000</v>
      </c>
      <c r="B1227" s="5">
        <f t="shared" si="101"/>
        <v>3.0019070804717492E-2</v>
      </c>
      <c r="C1227" s="5">
        <f t="shared" si="99"/>
        <v>3.7703952930725169E-2</v>
      </c>
      <c r="D1227">
        <f t="shared" si="100"/>
        <v>1657.5378642613884</v>
      </c>
      <c r="E1227" s="5">
        <f t="shared" si="102"/>
        <v>849.94721363391875</v>
      </c>
    </row>
    <row r="1228" spans="1:5">
      <c r="A1228" s="5">
        <f t="shared" si="98"/>
        <v>122700000</v>
      </c>
      <c r="B1228" s="5">
        <f t="shared" si="101"/>
        <v>3.0043556180577784E-2</v>
      </c>
      <c r="C1228" s="5">
        <f t="shared" si="99"/>
        <v>3.7734706562805698E-2</v>
      </c>
      <c r="D1228">
        <f t="shared" si="100"/>
        <v>1656.1869776564486</v>
      </c>
      <c r="E1228" s="5">
        <f t="shared" si="102"/>
        <v>849.25620370231456</v>
      </c>
    </row>
    <row r="1229" spans="1:5">
      <c r="A1229" s="5">
        <f t="shared" si="98"/>
        <v>122800000</v>
      </c>
      <c r="B1229" s="5">
        <f t="shared" si="101"/>
        <v>3.0068041556438076E-2</v>
      </c>
      <c r="C1229" s="5">
        <f t="shared" si="99"/>
        <v>3.7765460194886219E-2</v>
      </c>
      <c r="D1229">
        <f t="shared" si="100"/>
        <v>1654.8382911925589</v>
      </c>
      <c r="E1229" s="5">
        <f t="shared" si="102"/>
        <v>848.5663191957392</v>
      </c>
    </row>
    <row r="1230" spans="1:5">
      <c r="A1230" s="5">
        <f t="shared" si="98"/>
        <v>122900000</v>
      </c>
      <c r="B1230" s="5">
        <f t="shared" si="101"/>
        <v>3.0092526932298368E-2</v>
      </c>
      <c r="C1230" s="5">
        <f t="shared" si="99"/>
        <v>3.7796213826966747E-2</v>
      </c>
      <c r="D1230">
        <f t="shared" si="100"/>
        <v>1653.4917994991556</v>
      </c>
      <c r="E1230" s="5">
        <f t="shared" si="102"/>
        <v>847.87755736701979</v>
      </c>
    </row>
    <row r="1231" spans="1:5">
      <c r="A1231" s="5">
        <f t="shared" si="98"/>
        <v>123000000</v>
      </c>
      <c r="B1231" s="5">
        <f t="shared" si="101"/>
        <v>3.0117012308158657E-2</v>
      </c>
      <c r="C1231" s="5">
        <f t="shared" si="99"/>
        <v>3.7826967459047275E-2</v>
      </c>
      <c r="D1231">
        <f t="shared" si="100"/>
        <v>1652.1474972231401</v>
      </c>
      <c r="E1231" s="5">
        <f t="shared" si="102"/>
        <v>847.18991547791779</v>
      </c>
    </row>
    <row r="1232" spans="1:5">
      <c r="A1232" s="5">
        <f t="shared" si="98"/>
        <v>123100000</v>
      </c>
      <c r="B1232" s="5">
        <f t="shared" si="101"/>
        <v>3.0141497684018949E-2</v>
      </c>
      <c r="C1232" s="5">
        <f t="shared" si="99"/>
        <v>3.7857721091127804E-2</v>
      </c>
      <c r="D1232">
        <f t="shared" si="100"/>
        <v>1650.8053790288075</v>
      </c>
      <c r="E1232" s="5">
        <f t="shared" si="102"/>
        <v>846.50339079909224</v>
      </c>
    </row>
    <row r="1233" spans="1:5">
      <c r="A1233" s="5">
        <f t="shared" si="98"/>
        <v>123200000</v>
      </c>
      <c r="B1233" s="5">
        <f t="shared" si="101"/>
        <v>3.0165983059879241E-2</v>
      </c>
      <c r="C1233" s="5">
        <f t="shared" si="99"/>
        <v>3.7888474723208325E-2</v>
      </c>
      <c r="D1233">
        <f t="shared" si="100"/>
        <v>1649.4654395977777</v>
      </c>
      <c r="E1233" s="5">
        <f t="shared" si="102"/>
        <v>845.81798061006384</v>
      </c>
    </row>
    <row r="1234" spans="1:5">
      <c r="A1234" s="5">
        <f t="shared" si="98"/>
        <v>123300000</v>
      </c>
      <c r="B1234" s="5">
        <f t="shared" si="101"/>
        <v>3.0190468435739533E-2</v>
      </c>
      <c r="C1234" s="5">
        <f t="shared" si="99"/>
        <v>3.7919228355288853E-2</v>
      </c>
      <c r="D1234">
        <f t="shared" si="100"/>
        <v>1648.127673628923</v>
      </c>
      <c r="E1234" s="5">
        <f t="shared" si="102"/>
        <v>845.13368219917788</v>
      </c>
    </row>
    <row r="1235" spans="1:5">
      <c r="A1235" s="5">
        <f t="shared" si="98"/>
        <v>123400000</v>
      </c>
      <c r="B1235" s="5">
        <f t="shared" si="101"/>
        <v>3.0214953811599825E-2</v>
      </c>
      <c r="C1235" s="5">
        <f t="shared" si="99"/>
        <v>3.7949981987369381E-2</v>
      </c>
      <c r="D1235">
        <f t="shared" si="100"/>
        <v>1646.7920758383002</v>
      </c>
      <c r="E1235" s="5">
        <f t="shared" si="102"/>
        <v>844.45049286357062</v>
      </c>
    </row>
    <row r="1236" spans="1:5">
      <c r="A1236" s="5">
        <f t="shared" si="98"/>
        <v>123500000</v>
      </c>
      <c r="B1236" s="5">
        <f t="shared" si="101"/>
        <v>3.0239439187460117E-2</v>
      </c>
      <c r="C1236" s="5">
        <f t="shared" si="99"/>
        <v>3.7980735619449903E-2</v>
      </c>
      <c r="D1236">
        <f t="shared" si="100"/>
        <v>1645.4586409590788</v>
      </c>
      <c r="E1236" s="5">
        <f t="shared" si="102"/>
        <v>843.76840990913172</v>
      </c>
    </row>
    <row r="1237" spans="1:5">
      <c r="A1237" s="5">
        <f t="shared" si="98"/>
        <v>123600000</v>
      </c>
      <c r="B1237" s="5">
        <f t="shared" si="101"/>
        <v>3.0263924563320409E-2</v>
      </c>
      <c r="C1237" s="5">
        <f t="shared" si="99"/>
        <v>3.8011489251530431E-2</v>
      </c>
      <c r="D1237">
        <f t="shared" si="100"/>
        <v>1644.1273637414743</v>
      </c>
      <c r="E1237" s="5">
        <f t="shared" si="102"/>
        <v>843.08743065047031</v>
      </c>
    </row>
    <row r="1238" spans="1:5">
      <c r="A1238" s="5">
        <f t="shared" si="98"/>
        <v>123700000</v>
      </c>
      <c r="B1238" s="5">
        <f t="shared" si="101"/>
        <v>3.0288409939180701E-2</v>
      </c>
      <c r="C1238" s="5">
        <f t="shared" si="99"/>
        <v>3.8042242883610959E-2</v>
      </c>
      <c r="D1238">
        <f t="shared" si="100"/>
        <v>1642.7982389526776</v>
      </c>
      <c r="E1238" s="5">
        <f t="shared" si="102"/>
        <v>842.40755241087868</v>
      </c>
    </row>
    <row r="1239" spans="1:5">
      <c r="A1239" s="5">
        <f t="shared" si="98"/>
        <v>123800000</v>
      </c>
      <c r="B1239" s="5">
        <f t="shared" si="101"/>
        <v>3.0312895315040993E-2</v>
      </c>
      <c r="C1239" s="5">
        <f t="shared" si="99"/>
        <v>3.8072996515691487E-2</v>
      </c>
      <c r="D1239">
        <f t="shared" si="100"/>
        <v>1641.471261376787</v>
      </c>
      <c r="E1239" s="5">
        <f t="shared" si="102"/>
        <v>841.72877252229773</v>
      </c>
    </row>
    <row r="1240" spans="1:5">
      <c r="A1240" s="5">
        <f t="shared" si="98"/>
        <v>123900000</v>
      </c>
      <c r="B1240" s="5">
        <f t="shared" si="101"/>
        <v>3.0337380690901281E-2</v>
      </c>
      <c r="C1240" s="5">
        <f t="shared" si="99"/>
        <v>3.8103750147772009E-2</v>
      </c>
      <c r="D1240">
        <f t="shared" si="100"/>
        <v>1640.1464258147394</v>
      </c>
      <c r="E1240" s="5">
        <f t="shared" si="102"/>
        <v>841.05108832528185</v>
      </c>
    </row>
    <row r="1241" spans="1:5">
      <c r="A1241" s="5">
        <f t="shared" si="98"/>
        <v>124000000</v>
      </c>
      <c r="B1241" s="5">
        <f t="shared" si="101"/>
        <v>3.0361866066761573E-2</v>
      </c>
      <c r="C1241" s="5">
        <f t="shared" si="99"/>
        <v>3.8134503779852537E-2</v>
      </c>
      <c r="D1241">
        <f t="shared" si="100"/>
        <v>1638.8237270842437</v>
      </c>
      <c r="E1241" s="5">
        <f t="shared" si="102"/>
        <v>840.37449716896435</v>
      </c>
    </row>
    <row r="1242" spans="1:5">
      <c r="A1242" s="5">
        <f t="shared" si="98"/>
        <v>124100000</v>
      </c>
      <c r="B1242" s="5">
        <f t="shared" si="101"/>
        <v>3.0386351442621865E-2</v>
      </c>
      <c r="C1242" s="5">
        <f t="shared" si="99"/>
        <v>3.8165257411933065E-2</v>
      </c>
      <c r="D1242">
        <f t="shared" si="100"/>
        <v>1637.5031600197119</v>
      </c>
      <c r="E1242" s="5">
        <f t="shared" si="102"/>
        <v>839.69899641102336</v>
      </c>
    </row>
    <row r="1243" spans="1:5">
      <c r="A1243" s="5">
        <f t="shared" si="98"/>
        <v>124200000</v>
      </c>
      <c r="B1243" s="5">
        <f t="shared" si="101"/>
        <v>3.0410836818482157E-2</v>
      </c>
      <c r="C1243" s="5">
        <f t="shared" si="99"/>
        <v>3.8196011044013586E-2</v>
      </c>
      <c r="D1243">
        <f t="shared" si="100"/>
        <v>1636.1847194721918</v>
      </c>
      <c r="E1243" s="5">
        <f t="shared" si="102"/>
        <v>839.02458341764554</v>
      </c>
    </row>
    <row r="1244" spans="1:5">
      <c r="A1244" s="5">
        <f t="shared" si="98"/>
        <v>124300000</v>
      </c>
      <c r="B1244" s="5">
        <f t="shared" si="101"/>
        <v>3.0435322194342449E-2</v>
      </c>
      <c r="C1244" s="5">
        <f t="shared" si="99"/>
        <v>3.8226764676094115E-2</v>
      </c>
      <c r="D1244">
        <f t="shared" si="100"/>
        <v>1634.8684003093019</v>
      </c>
      <c r="E1244" s="5">
        <f t="shared" si="102"/>
        <v>838.35125556349419</v>
      </c>
    </row>
    <row r="1245" spans="1:5">
      <c r="A1245" s="5">
        <f t="shared" si="98"/>
        <v>124400000</v>
      </c>
      <c r="B1245" s="5">
        <f t="shared" si="101"/>
        <v>3.0459807570202741E-2</v>
      </c>
      <c r="C1245" s="5">
        <f t="shared" si="99"/>
        <v>3.8257518308174643E-2</v>
      </c>
      <c r="D1245">
        <f t="shared" si="100"/>
        <v>1633.5541974151627</v>
      </c>
      <c r="E1245" s="5">
        <f t="shared" si="102"/>
        <v>837.67901023167451</v>
      </c>
    </row>
    <row r="1246" spans="1:5">
      <c r="A1246" s="5">
        <f t="shared" si="98"/>
        <v>124500000</v>
      </c>
      <c r="B1246" s="5">
        <f t="shared" si="101"/>
        <v>3.0484292946063033E-2</v>
      </c>
      <c r="C1246" s="5">
        <f t="shared" si="99"/>
        <v>3.8288271940255171E-2</v>
      </c>
      <c r="D1246">
        <f t="shared" si="100"/>
        <v>1632.2421056903313</v>
      </c>
      <c r="E1246" s="5">
        <f t="shared" si="102"/>
        <v>837.0078448136984</v>
      </c>
    </row>
    <row r="1247" spans="1:5">
      <c r="A1247" s="5">
        <f t="shared" si="98"/>
        <v>124600000</v>
      </c>
      <c r="B1247" s="5">
        <f t="shared" si="101"/>
        <v>3.0508778321923325E-2</v>
      </c>
      <c r="C1247" s="5">
        <f t="shared" si="99"/>
        <v>3.8319025572335692E-2</v>
      </c>
      <c r="D1247">
        <f t="shared" si="100"/>
        <v>1630.9321200517354</v>
      </c>
      <c r="E1247" s="5">
        <f t="shared" si="102"/>
        <v>836.33775670945272</v>
      </c>
    </row>
    <row r="1248" spans="1:5">
      <c r="A1248" s="5">
        <f t="shared" si="98"/>
        <v>124700000</v>
      </c>
      <c r="B1248" s="5">
        <f t="shared" si="101"/>
        <v>3.0533263697783617E-2</v>
      </c>
      <c r="C1248" s="5">
        <f t="shared" si="99"/>
        <v>3.8349779204416221E-2</v>
      </c>
      <c r="D1248">
        <f t="shared" si="100"/>
        <v>1629.6242354326082</v>
      </c>
      <c r="E1248" s="5">
        <f t="shared" si="102"/>
        <v>835.66874332716429</v>
      </c>
    </row>
    <row r="1249" spans="1:5">
      <c r="A1249" s="5">
        <f t="shared" si="98"/>
        <v>124800000</v>
      </c>
      <c r="B1249" s="5">
        <f t="shared" si="101"/>
        <v>3.0557749073643906E-2</v>
      </c>
      <c r="C1249" s="5">
        <f t="shared" si="99"/>
        <v>3.8380532836496749E-2</v>
      </c>
      <c r="D1249">
        <f t="shared" si="100"/>
        <v>1628.3184467824217</v>
      </c>
      <c r="E1249" s="5">
        <f t="shared" si="102"/>
        <v>835.00080208336658</v>
      </c>
    </row>
    <row r="1250" spans="1:5">
      <c r="A1250" s="5">
        <f t="shared" si="98"/>
        <v>124900000</v>
      </c>
      <c r="B1250" s="5">
        <f t="shared" si="101"/>
        <v>3.0582234449504198E-2</v>
      </c>
      <c r="C1250" s="5">
        <f t="shared" si="99"/>
        <v>3.841128646857727E-2</v>
      </c>
      <c r="D1250">
        <f t="shared" si="100"/>
        <v>1627.0147490668232</v>
      </c>
      <c r="E1250" s="5">
        <f t="shared" si="102"/>
        <v>834.33393040286728</v>
      </c>
    </row>
    <row r="1251" spans="1:5">
      <c r="A1251" s="5">
        <f t="shared" si="98"/>
        <v>125000000</v>
      </c>
      <c r="B1251" s="5">
        <f t="shared" si="101"/>
        <v>3.060671982536449E-2</v>
      </c>
      <c r="C1251" s="5">
        <f t="shared" si="99"/>
        <v>3.8442040100657798E-2</v>
      </c>
      <c r="D1251">
        <f t="shared" si="100"/>
        <v>1625.7131372675699</v>
      </c>
      <c r="E1251" s="5">
        <f t="shared" si="102"/>
        <v>833.66812571871458</v>
      </c>
    </row>
    <row r="1252" spans="1:5">
      <c r="A1252" s="5">
        <f t="shared" si="98"/>
        <v>125100000</v>
      </c>
      <c r="B1252" s="5">
        <f t="shared" si="101"/>
        <v>3.0631205201224782E-2</v>
      </c>
      <c r="C1252" s="5">
        <f t="shared" si="99"/>
        <v>3.8472793732738327E-2</v>
      </c>
      <c r="D1252">
        <f t="shared" si="100"/>
        <v>1624.413606382464</v>
      </c>
      <c r="E1252" s="5">
        <f t="shared" si="102"/>
        <v>833.0033854721637</v>
      </c>
    </row>
    <row r="1253" spans="1:5">
      <c r="A1253" s="5">
        <f t="shared" si="98"/>
        <v>125200000</v>
      </c>
      <c r="B1253" s="5">
        <f t="shared" si="101"/>
        <v>3.0655690577085074E-2</v>
      </c>
      <c r="C1253" s="5">
        <f t="shared" si="99"/>
        <v>3.8503547364818855E-2</v>
      </c>
      <c r="D1253">
        <f t="shared" si="100"/>
        <v>1623.1161514252892</v>
      </c>
      <c r="E1253" s="5">
        <f t="shared" si="102"/>
        <v>832.33970711264567</v>
      </c>
    </row>
    <row r="1254" spans="1:5">
      <c r="A1254" s="5">
        <f t="shared" si="98"/>
        <v>125300000</v>
      </c>
      <c r="B1254" s="5">
        <f t="shared" si="101"/>
        <v>3.0680175952945365E-2</v>
      </c>
      <c r="C1254" s="5">
        <f t="shared" si="99"/>
        <v>3.8534300996899376E-2</v>
      </c>
      <c r="D1254">
        <f t="shared" si="100"/>
        <v>1621.820767425748</v>
      </c>
      <c r="E1254" s="5">
        <f t="shared" si="102"/>
        <v>831.67708809773364</v>
      </c>
    </row>
    <row r="1255" spans="1:5">
      <c r="A1255" s="5">
        <f t="shared" si="98"/>
        <v>125400000</v>
      </c>
      <c r="B1255" s="5">
        <f t="shared" si="101"/>
        <v>3.0704661328805657E-2</v>
      </c>
      <c r="C1255" s="5">
        <f t="shared" si="99"/>
        <v>3.8565054628979904E-2</v>
      </c>
      <c r="D1255">
        <f t="shared" si="100"/>
        <v>1620.5274494293958</v>
      </c>
      <c r="E1255" s="5">
        <f t="shared" si="102"/>
        <v>831.01552589310995</v>
      </c>
    </row>
    <row r="1256" spans="1:5">
      <c r="A1256" s="5">
        <f t="shared" si="98"/>
        <v>125500000</v>
      </c>
      <c r="B1256" s="5">
        <f t="shared" si="101"/>
        <v>3.0729146704665949E-2</v>
      </c>
      <c r="C1256" s="5">
        <f t="shared" si="99"/>
        <v>3.8595808261060432E-2</v>
      </c>
      <c r="D1256">
        <f t="shared" si="100"/>
        <v>1619.2361924975794</v>
      </c>
      <c r="E1256" s="5">
        <f t="shared" si="102"/>
        <v>830.35501797253505</v>
      </c>
    </row>
    <row r="1257" spans="1:5">
      <c r="A1257" s="5">
        <f t="shared" si="98"/>
        <v>125600000</v>
      </c>
      <c r="B1257" s="5">
        <f t="shared" si="101"/>
        <v>3.0753632080526238E-2</v>
      </c>
      <c r="C1257" s="5">
        <f t="shared" si="99"/>
        <v>3.8626561893140954E-2</v>
      </c>
      <c r="D1257">
        <f t="shared" si="100"/>
        <v>1617.9469917073743</v>
      </c>
      <c r="E1257" s="5">
        <f t="shared" si="102"/>
        <v>829.69556181781445</v>
      </c>
    </row>
    <row r="1258" spans="1:5">
      <c r="A1258" s="5">
        <f t="shared" si="98"/>
        <v>125700000</v>
      </c>
      <c r="B1258" s="5">
        <f t="shared" si="101"/>
        <v>3.077811745638653E-2</v>
      </c>
      <c r="C1258" s="5">
        <f t="shared" si="99"/>
        <v>3.8657315525221482E-2</v>
      </c>
      <c r="D1258">
        <f t="shared" si="100"/>
        <v>1616.6598421515214</v>
      </c>
      <c r="E1258" s="5">
        <f t="shared" si="102"/>
        <v>829.03715491876744</v>
      </c>
    </row>
    <row r="1259" spans="1:5">
      <c r="A1259" s="5">
        <f t="shared" si="98"/>
        <v>125800000</v>
      </c>
      <c r="B1259" s="5">
        <f t="shared" si="101"/>
        <v>3.0802602832246822E-2</v>
      </c>
      <c r="C1259" s="5">
        <f t="shared" si="99"/>
        <v>3.868806915730201E-2</v>
      </c>
      <c r="D1259">
        <f t="shared" si="100"/>
        <v>1615.3747389383643</v>
      </c>
      <c r="E1259" s="5">
        <f t="shared" si="102"/>
        <v>828.37979477319413</v>
      </c>
    </row>
    <row r="1260" spans="1:5">
      <c r="A1260" s="5">
        <f t="shared" si="98"/>
        <v>125900000</v>
      </c>
      <c r="B1260" s="5">
        <f t="shared" si="101"/>
        <v>3.0827088208107114E-2</v>
      </c>
      <c r="C1260" s="5">
        <f t="shared" si="99"/>
        <v>3.8718822789382538E-2</v>
      </c>
      <c r="D1260">
        <f t="shared" si="100"/>
        <v>1614.0916771917889</v>
      </c>
      <c r="E1260" s="5">
        <f t="shared" si="102"/>
        <v>827.72347888684556</v>
      </c>
    </row>
    <row r="1261" spans="1:5">
      <c r="A1261" s="5">
        <f t="shared" si="98"/>
        <v>126000000</v>
      </c>
      <c r="B1261" s="5">
        <f t="shared" si="101"/>
        <v>3.0851573583967406E-2</v>
      </c>
      <c r="C1261" s="5">
        <f t="shared" si="99"/>
        <v>3.874957642146306E-2</v>
      </c>
      <c r="D1261">
        <f t="shared" si="100"/>
        <v>1612.8106520511606</v>
      </c>
      <c r="E1261" s="5">
        <f t="shared" si="102"/>
        <v>827.06820477338897</v>
      </c>
    </row>
    <row r="1262" spans="1:5">
      <c r="A1262" s="5">
        <f t="shared" ref="A1262:A1325" si="103">A1261+100000</f>
        <v>126100000</v>
      </c>
      <c r="B1262" s="5">
        <f t="shared" si="101"/>
        <v>3.0876058959827698E-2</v>
      </c>
      <c r="C1262" s="5">
        <f t="shared" ref="C1262:C1325" si="104">1.256*A1262/(PI()*$G$6)</f>
        <v>3.8780330053543588E-2</v>
      </c>
      <c r="D1262">
        <f t="shared" ref="D1262:D1325" si="105">($G$2*299792458/$G$6/2*9)^2/(4*$G$3*A1262*(1-EXP(-(C1262/B1262)))^2)</f>
        <v>1611.5316586712627</v>
      </c>
      <c r="E1262" s="5">
        <f t="shared" si="102"/>
        <v>826.41396995438049</v>
      </c>
    </row>
    <row r="1263" spans="1:5">
      <c r="A1263" s="5">
        <f t="shared" si="103"/>
        <v>126200000</v>
      </c>
      <c r="B1263" s="5">
        <f t="shared" si="101"/>
        <v>3.090054433568799E-2</v>
      </c>
      <c r="C1263" s="5">
        <f t="shared" si="104"/>
        <v>3.8811083685624116E-2</v>
      </c>
      <c r="D1263">
        <f t="shared" si="105"/>
        <v>1610.2546922222364</v>
      </c>
      <c r="E1263" s="5">
        <f t="shared" si="102"/>
        <v>825.76077195923096</v>
      </c>
    </row>
    <row r="1264" spans="1:5">
      <c r="A1264" s="5">
        <f t="shared" si="103"/>
        <v>126300000</v>
      </c>
      <c r="B1264" s="5">
        <f t="shared" si="101"/>
        <v>3.0925029711548282E-2</v>
      </c>
      <c r="C1264" s="5">
        <f t="shared" si="104"/>
        <v>3.8841837317704637E-2</v>
      </c>
      <c r="D1264">
        <f t="shared" si="105"/>
        <v>1608.9797478895189</v>
      </c>
      <c r="E1264" s="5">
        <f t="shared" si="102"/>
        <v>825.10860832517574</v>
      </c>
    </row>
    <row r="1265" spans="1:5">
      <c r="A1265" s="5">
        <f t="shared" si="103"/>
        <v>126400000</v>
      </c>
      <c r="B1265" s="5">
        <f t="shared" si="101"/>
        <v>3.0949515087408574E-2</v>
      </c>
      <c r="C1265" s="5">
        <f t="shared" si="104"/>
        <v>3.8872590949785166E-2</v>
      </c>
      <c r="D1265">
        <f t="shared" si="105"/>
        <v>1607.7068208737835</v>
      </c>
      <c r="E1265" s="5">
        <f t="shared" si="102"/>
        <v>824.45747659724407</v>
      </c>
    </row>
    <row r="1266" spans="1:5">
      <c r="A1266" s="5">
        <f t="shared" si="103"/>
        <v>126500000</v>
      </c>
      <c r="B1266" s="5">
        <f t="shared" si="101"/>
        <v>3.0974000463268862E-2</v>
      </c>
      <c r="C1266" s="5">
        <f t="shared" si="104"/>
        <v>3.8903344581865694E-2</v>
      </c>
      <c r="D1266">
        <f t="shared" si="105"/>
        <v>1606.4359063908792</v>
      </c>
      <c r="E1266" s="5">
        <f t="shared" si="102"/>
        <v>823.80737432822787</v>
      </c>
    </row>
    <row r="1267" spans="1:5">
      <c r="A1267" s="5">
        <f t="shared" si="103"/>
        <v>126600000</v>
      </c>
      <c r="B1267" s="5">
        <f t="shared" si="101"/>
        <v>3.0998485839129154E-2</v>
      </c>
      <c r="C1267" s="5">
        <f t="shared" si="104"/>
        <v>3.8934098213946222E-2</v>
      </c>
      <c r="D1267">
        <f t="shared" si="105"/>
        <v>1605.1669996717708</v>
      </c>
      <c r="E1267" s="5">
        <f t="shared" si="102"/>
        <v>823.15829907865088</v>
      </c>
    </row>
    <row r="1268" spans="1:5">
      <c r="A1268" s="5">
        <f t="shared" si="103"/>
        <v>126700000</v>
      </c>
      <c r="B1268" s="5">
        <f t="shared" si="101"/>
        <v>3.1022971214989446E-2</v>
      </c>
      <c r="C1268" s="5">
        <f t="shared" si="104"/>
        <v>3.8964851846026743E-2</v>
      </c>
      <c r="D1268">
        <f t="shared" si="105"/>
        <v>1603.90009596248</v>
      </c>
      <c r="E1268" s="5">
        <f t="shared" si="102"/>
        <v>822.51024841673848</v>
      </c>
    </row>
    <row r="1269" spans="1:5">
      <c r="A1269" s="5">
        <f t="shared" si="103"/>
        <v>126800000</v>
      </c>
      <c r="B1269" s="5">
        <f t="shared" si="101"/>
        <v>3.1047456590849738E-2</v>
      </c>
      <c r="C1269" s="5">
        <f t="shared" si="104"/>
        <v>3.8995605478107272E-2</v>
      </c>
      <c r="D1269">
        <f t="shared" si="105"/>
        <v>1602.635190524024</v>
      </c>
      <c r="E1269" s="5">
        <f t="shared" si="102"/>
        <v>821.86321991838781</v>
      </c>
    </row>
    <row r="1270" spans="1:5">
      <c r="A1270" s="5">
        <f t="shared" si="103"/>
        <v>126900000</v>
      </c>
      <c r="B1270" s="5">
        <f t="shared" si="101"/>
        <v>3.107194196671003E-2</v>
      </c>
      <c r="C1270" s="5">
        <f t="shared" si="104"/>
        <v>3.90263591101878E-2</v>
      </c>
      <c r="D1270">
        <f t="shared" si="105"/>
        <v>1601.3722786323578</v>
      </c>
      <c r="E1270" s="5">
        <f t="shared" si="102"/>
        <v>821.21721116713582</v>
      </c>
    </row>
    <row r="1271" spans="1:5">
      <c r="A1271" s="5">
        <f t="shared" si="103"/>
        <v>127000000</v>
      </c>
      <c r="B1271" s="5">
        <f t="shared" si="101"/>
        <v>3.1096427342570322E-2</v>
      </c>
      <c r="C1271" s="5">
        <f t="shared" si="104"/>
        <v>3.9057112742268321E-2</v>
      </c>
      <c r="D1271">
        <f t="shared" si="105"/>
        <v>1600.1113555783168</v>
      </c>
      <c r="E1271" s="5">
        <f t="shared" si="102"/>
        <v>820.57221975413131</v>
      </c>
    </row>
    <row r="1272" spans="1:5">
      <c r="A1272" s="5">
        <f t="shared" si="103"/>
        <v>127100000</v>
      </c>
      <c r="B1272" s="5">
        <f t="shared" si="101"/>
        <v>3.1120912718430614E-2</v>
      </c>
      <c r="C1272" s="5">
        <f t="shared" si="104"/>
        <v>3.9087866374348849E-2</v>
      </c>
      <c r="D1272">
        <f t="shared" si="105"/>
        <v>1598.852416667555</v>
      </c>
      <c r="E1272" s="5">
        <f t="shared" si="102"/>
        <v>819.92824327810433</v>
      </c>
    </row>
    <row r="1273" spans="1:5">
      <c r="A1273" s="5">
        <f t="shared" si="103"/>
        <v>127200000</v>
      </c>
      <c r="B1273" s="5">
        <f t="shared" si="101"/>
        <v>3.1145398094290906E-2</v>
      </c>
      <c r="C1273" s="5">
        <f t="shared" si="104"/>
        <v>3.9118620006429378E-2</v>
      </c>
      <c r="D1273">
        <f t="shared" si="105"/>
        <v>1597.5954572204892</v>
      </c>
      <c r="E1273" s="5">
        <f t="shared" si="102"/>
        <v>819.2852793453352</v>
      </c>
    </row>
    <row r="1274" spans="1:5">
      <c r="A1274" s="5">
        <f t="shared" si="103"/>
        <v>127300000</v>
      </c>
      <c r="B1274" s="5">
        <f t="shared" si="101"/>
        <v>3.1169883470151198E-2</v>
      </c>
      <c r="C1274" s="5">
        <f t="shared" si="104"/>
        <v>3.9149373638509906E-2</v>
      </c>
      <c r="D1274">
        <f t="shared" si="105"/>
        <v>1596.3404725722405</v>
      </c>
      <c r="E1274" s="5">
        <f t="shared" si="102"/>
        <v>818.64332556962597</v>
      </c>
    </row>
    <row r="1275" spans="1:5">
      <c r="A1275" s="5">
        <f t="shared" si="103"/>
        <v>127400000</v>
      </c>
      <c r="B1275" s="5">
        <f t="shared" si="101"/>
        <v>3.1194368846011487E-2</v>
      </c>
      <c r="C1275" s="5">
        <f t="shared" si="104"/>
        <v>3.9180127270590427E-2</v>
      </c>
      <c r="D1275">
        <f t="shared" si="105"/>
        <v>1595.0874580725765</v>
      </c>
      <c r="E1275" s="5">
        <f t="shared" si="102"/>
        <v>818.00237957227114</v>
      </c>
    </row>
    <row r="1276" spans="1:5">
      <c r="A1276" s="5">
        <f t="shared" si="103"/>
        <v>127500000</v>
      </c>
      <c r="B1276" s="5">
        <f t="shared" si="101"/>
        <v>3.1218854221871779E-2</v>
      </c>
      <c r="C1276" s="5">
        <f t="shared" si="104"/>
        <v>3.9210880902670955E-2</v>
      </c>
      <c r="D1276">
        <f t="shared" si="105"/>
        <v>1593.8364090858527</v>
      </c>
      <c r="E1276" s="5">
        <f t="shared" si="102"/>
        <v>817.36243898202758</v>
      </c>
    </row>
    <row r="1277" spans="1:5">
      <c r="A1277" s="5">
        <f t="shared" si="103"/>
        <v>127600000</v>
      </c>
      <c r="B1277" s="5">
        <f t="shared" si="101"/>
        <v>3.1243339597732071E-2</v>
      </c>
      <c r="C1277" s="5">
        <f t="shared" si="104"/>
        <v>3.9241634534751484E-2</v>
      </c>
      <c r="D1277">
        <f t="shared" si="105"/>
        <v>1592.5873209909578</v>
      </c>
      <c r="E1277" s="5">
        <f t="shared" si="102"/>
        <v>816.72350143508515</v>
      </c>
    </row>
    <row r="1278" spans="1:5">
      <c r="A1278" s="5">
        <f t="shared" si="103"/>
        <v>127700000</v>
      </c>
      <c r="B1278" s="5">
        <f t="shared" si="101"/>
        <v>3.1267824973592366E-2</v>
      </c>
      <c r="C1278" s="5">
        <f t="shared" si="104"/>
        <v>3.9272388166832005E-2</v>
      </c>
      <c r="D1278">
        <f t="shared" si="105"/>
        <v>1591.3401891812548</v>
      </c>
      <c r="E1278" s="5">
        <f t="shared" si="102"/>
        <v>816.08556457503914</v>
      </c>
    </row>
    <row r="1279" spans="1:5">
      <c r="A1279" s="5">
        <f t="shared" si="103"/>
        <v>127800000</v>
      </c>
      <c r="B1279" s="5">
        <f t="shared" si="101"/>
        <v>3.1292310349452658E-2</v>
      </c>
      <c r="C1279" s="5">
        <f t="shared" si="104"/>
        <v>3.9303141798912533E-2</v>
      </c>
      <c r="D1279">
        <f t="shared" si="105"/>
        <v>1590.0950090645244</v>
      </c>
      <c r="E1279" s="5">
        <f t="shared" si="102"/>
        <v>815.448626052858</v>
      </c>
    </row>
    <row r="1280" spans="1:5">
      <c r="A1280" s="5">
        <f t="shared" si="103"/>
        <v>127900000</v>
      </c>
      <c r="B1280" s="5">
        <f t="shared" si="101"/>
        <v>3.1316795725312943E-2</v>
      </c>
      <c r="C1280" s="5">
        <f t="shared" si="104"/>
        <v>3.9333895430993061E-2</v>
      </c>
      <c r="D1280">
        <f t="shared" si="105"/>
        <v>1588.8517760629099</v>
      </c>
      <c r="E1280" s="5">
        <f t="shared" si="102"/>
        <v>814.81268352685856</v>
      </c>
    </row>
    <row r="1281" spans="1:5">
      <c r="A1281" s="5">
        <f t="shared" si="103"/>
        <v>128000000</v>
      </c>
      <c r="B1281" s="5">
        <f t="shared" si="101"/>
        <v>3.1341281101173235E-2</v>
      </c>
      <c r="C1281" s="5">
        <f t="shared" si="104"/>
        <v>3.936464906307359E-2</v>
      </c>
      <c r="D1281">
        <f t="shared" si="105"/>
        <v>1587.6104856128609</v>
      </c>
      <c r="E1281" s="5">
        <f t="shared" si="102"/>
        <v>814.17773466267499</v>
      </c>
    </row>
    <row r="1282" spans="1:5">
      <c r="A1282" s="5">
        <f t="shared" si="103"/>
        <v>128100000</v>
      </c>
      <c r="B1282" s="5">
        <f t="shared" si="101"/>
        <v>3.1365766477033527E-2</v>
      </c>
      <c r="C1282" s="5">
        <f t="shared" si="104"/>
        <v>3.9395402695154111E-2</v>
      </c>
      <c r="D1282">
        <f t="shared" si="105"/>
        <v>1586.3711331650761</v>
      </c>
      <c r="E1282" s="5">
        <f t="shared" si="102"/>
        <v>813.54377713322992</v>
      </c>
    </row>
    <row r="1283" spans="1:5">
      <c r="A1283" s="5">
        <f t="shared" si="103"/>
        <v>128200000</v>
      </c>
      <c r="B1283" s="5">
        <f t="shared" ref="B1283:B1346" si="106">A1283/(PI()*1300000000)</f>
        <v>3.1390251852893819E-2</v>
      </c>
      <c r="C1283" s="5">
        <f t="shared" si="104"/>
        <v>3.9426156327234639E-2</v>
      </c>
      <c r="D1283">
        <f t="shared" si="105"/>
        <v>1585.1337141844479</v>
      </c>
      <c r="E1283" s="5">
        <f t="shared" ref="E1283:E1346" si="107">($G$2*299792458/$G$6/2*9)^2/(4*$G$3*A1283)*(1+($G$7*$G$3*A1283)/($G$2*299792458/$G$6/2*9))^2</f>
        <v>812.91080861870751</v>
      </c>
    </row>
    <row r="1284" spans="1:5">
      <c r="A1284" s="5">
        <f t="shared" si="103"/>
        <v>128300000</v>
      </c>
      <c r="B1284" s="5">
        <f t="shared" si="106"/>
        <v>3.1414737228754111E-2</v>
      </c>
      <c r="C1284" s="5">
        <f t="shared" si="104"/>
        <v>3.9456909959315167E-2</v>
      </c>
      <c r="D1284">
        <f t="shared" si="105"/>
        <v>1583.8982241500091</v>
      </c>
      <c r="E1284" s="5">
        <f t="shared" si="107"/>
        <v>812.27882680652431</v>
      </c>
    </row>
    <row r="1285" spans="1:5">
      <c r="A1285" s="5">
        <f t="shared" si="103"/>
        <v>128400000</v>
      </c>
      <c r="B1285" s="5">
        <f t="shared" si="106"/>
        <v>3.1439222604614403E-2</v>
      </c>
      <c r="C1285" s="5">
        <f t="shared" si="104"/>
        <v>3.9487663591395689E-2</v>
      </c>
      <c r="D1285">
        <f t="shared" si="105"/>
        <v>1582.6646585548772</v>
      </c>
      <c r="E1285" s="5">
        <f t="shared" si="107"/>
        <v>811.64782939130089</v>
      </c>
    </row>
    <row r="1286" spans="1:5">
      <c r="A1286" s="5">
        <f t="shared" si="103"/>
        <v>128500000</v>
      </c>
      <c r="B1286" s="5">
        <f t="shared" si="106"/>
        <v>3.1463707980474695E-2</v>
      </c>
      <c r="C1286" s="5">
        <f t="shared" si="104"/>
        <v>3.9518417223476217E-2</v>
      </c>
      <c r="D1286">
        <f t="shared" si="105"/>
        <v>1581.4330129061962</v>
      </c>
      <c r="E1286" s="5">
        <f t="shared" si="107"/>
        <v>811.01781407483418</v>
      </c>
    </row>
    <row r="1287" spans="1:5">
      <c r="A1287" s="5">
        <f t="shared" si="103"/>
        <v>128600000</v>
      </c>
      <c r="B1287" s="5">
        <f t="shared" si="106"/>
        <v>3.1488193356334987E-2</v>
      </c>
      <c r="C1287" s="5">
        <f t="shared" si="104"/>
        <v>3.9549170855556745E-2</v>
      </c>
      <c r="D1287">
        <f t="shared" si="105"/>
        <v>1580.2032827250873</v>
      </c>
      <c r="E1287" s="5">
        <f t="shared" si="107"/>
        <v>810.38877856607007</v>
      </c>
    </row>
    <row r="1288" spans="1:5">
      <c r="A1288" s="5">
        <f t="shared" si="103"/>
        <v>128700000</v>
      </c>
      <c r="B1288" s="5">
        <f t="shared" si="106"/>
        <v>3.1512678732195279E-2</v>
      </c>
      <c r="C1288" s="5">
        <f t="shared" si="104"/>
        <v>3.9579924487637273E-2</v>
      </c>
      <c r="D1288">
        <f t="shared" si="105"/>
        <v>1578.9754635465908</v>
      </c>
      <c r="E1288" s="5">
        <f t="shared" si="107"/>
        <v>809.76072058107354</v>
      </c>
    </row>
    <row r="1289" spans="1:5">
      <c r="A1289" s="5">
        <f t="shared" si="103"/>
        <v>128800000</v>
      </c>
      <c r="B1289" s="5">
        <f t="shared" si="106"/>
        <v>3.1537164108055571E-2</v>
      </c>
      <c r="C1289" s="5">
        <f t="shared" si="104"/>
        <v>3.9610678119717795E-2</v>
      </c>
      <c r="D1289">
        <f t="shared" si="105"/>
        <v>1577.7495509196135</v>
      </c>
      <c r="E1289" s="5">
        <f t="shared" si="107"/>
        <v>809.13363784300418</v>
      </c>
    </row>
    <row r="1290" spans="1:5">
      <c r="A1290" s="5">
        <f t="shared" si="103"/>
        <v>128900000</v>
      </c>
      <c r="B1290" s="5">
        <f t="shared" si="106"/>
        <v>3.1561649483915863E-2</v>
      </c>
      <c r="C1290" s="5">
        <f t="shared" si="104"/>
        <v>3.9641431751798323E-2</v>
      </c>
      <c r="D1290">
        <f t="shared" si="105"/>
        <v>1576.5255404068753</v>
      </c>
      <c r="E1290" s="5">
        <f t="shared" si="107"/>
        <v>808.50752808208608</v>
      </c>
    </row>
    <row r="1291" spans="1:5">
      <c r="A1291" s="5">
        <f t="shared" si="103"/>
        <v>129000000</v>
      </c>
      <c r="B1291" s="5">
        <f t="shared" si="106"/>
        <v>3.1586134859776155E-2</v>
      </c>
      <c r="C1291" s="5">
        <f t="shared" si="104"/>
        <v>3.9672185383878851E-2</v>
      </c>
      <c r="D1291">
        <f t="shared" si="105"/>
        <v>1575.3034275848545</v>
      </c>
      <c r="E1291" s="5">
        <f t="shared" si="107"/>
        <v>807.88238903558181</v>
      </c>
    </row>
    <row r="1292" spans="1:5">
      <c r="A1292" s="5">
        <f t="shared" si="103"/>
        <v>129100000</v>
      </c>
      <c r="B1292" s="5">
        <f t="shared" si="106"/>
        <v>3.1610620235636447E-2</v>
      </c>
      <c r="C1292" s="5">
        <f t="shared" si="104"/>
        <v>3.9702939015959372E-2</v>
      </c>
      <c r="D1292">
        <f t="shared" si="105"/>
        <v>1574.0832080437353</v>
      </c>
      <c r="E1292" s="5">
        <f t="shared" si="107"/>
        <v>807.25821844776465</v>
      </c>
    </row>
    <row r="1293" spans="1:5">
      <c r="A1293" s="5">
        <f t="shared" si="103"/>
        <v>129200000</v>
      </c>
      <c r="B1293" s="5">
        <f t="shared" si="106"/>
        <v>3.1635105611496739E-2</v>
      </c>
      <c r="C1293" s="5">
        <f t="shared" si="104"/>
        <v>3.9733692648039901E-2</v>
      </c>
      <c r="D1293">
        <f t="shared" si="105"/>
        <v>1572.8648773873547</v>
      </c>
      <c r="E1293" s="5">
        <f t="shared" si="107"/>
        <v>806.63501406989167</v>
      </c>
    </row>
    <row r="1294" spans="1:5">
      <c r="A1294" s="5">
        <f t="shared" si="103"/>
        <v>129300000</v>
      </c>
      <c r="B1294" s="5">
        <f t="shared" si="106"/>
        <v>3.1659590987357031E-2</v>
      </c>
      <c r="C1294" s="5">
        <f t="shared" si="104"/>
        <v>3.9764446280120429E-2</v>
      </c>
      <c r="D1294">
        <f t="shared" si="105"/>
        <v>1571.6484312331495</v>
      </c>
      <c r="E1294" s="5">
        <f t="shared" si="107"/>
        <v>806.01277366017609</v>
      </c>
    </row>
    <row r="1295" spans="1:5">
      <c r="A1295" s="5">
        <f t="shared" si="103"/>
        <v>129400000</v>
      </c>
      <c r="B1295" s="5">
        <f t="shared" si="106"/>
        <v>3.1684076363217323E-2</v>
      </c>
      <c r="C1295" s="5">
        <f t="shared" si="104"/>
        <v>3.9795199912200957E-2</v>
      </c>
      <c r="D1295">
        <f t="shared" si="105"/>
        <v>1570.4338652121039</v>
      </c>
      <c r="E1295" s="5">
        <f t="shared" si="107"/>
        <v>805.39149498376128</v>
      </c>
    </row>
    <row r="1296" spans="1:5">
      <c r="A1296" s="5">
        <f t="shared" si="103"/>
        <v>129500000</v>
      </c>
      <c r="B1296" s="5">
        <f t="shared" si="106"/>
        <v>3.1708561739077615E-2</v>
      </c>
      <c r="C1296" s="5">
        <f t="shared" si="104"/>
        <v>3.9825953544281478E-2</v>
      </c>
      <c r="D1296">
        <f t="shared" si="105"/>
        <v>1569.2211749686967</v>
      </c>
      <c r="E1296" s="5">
        <f t="shared" si="107"/>
        <v>804.77117581269442</v>
      </c>
    </row>
    <row r="1297" spans="1:5">
      <c r="A1297" s="5">
        <f t="shared" si="103"/>
        <v>129600000</v>
      </c>
      <c r="B1297" s="5">
        <f t="shared" si="106"/>
        <v>3.1733047114937907E-2</v>
      </c>
      <c r="C1297" s="5">
        <f t="shared" si="104"/>
        <v>3.9856707176362006E-2</v>
      </c>
      <c r="D1297">
        <f t="shared" si="105"/>
        <v>1568.0103561608505</v>
      </c>
      <c r="E1297" s="5">
        <f t="shared" si="107"/>
        <v>804.15181392589739</v>
      </c>
    </row>
    <row r="1298" spans="1:5">
      <c r="A1298" s="5">
        <f t="shared" si="103"/>
        <v>129700000</v>
      </c>
      <c r="B1298" s="5">
        <f t="shared" si="106"/>
        <v>3.1757532490798192E-2</v>
      </c>
      <c r="C1298" s="5">
        <f t="shared" si="104"/>
        <v>3.9887460808442535E-2</v>
      </c>
      <c r="D1298">
        <f t="shared" si="105"/>
        <v>1566.8014044598779</v>
      </c>
      <c r="E1298" s="5">
        <f t="shared" si="107"/>
        <v>803.53340710914313</v>
      </c>
    </row>
    <row r="1299" spans="1:5">
      <c r="A1299" s="5">
        <f t="shared" si="103"/>
        <v>129800000</v>
      </c>
      <c r="B1299" s="5">
        <f t="shared" si="106"/>
        <v>3.1782017866658484E-2</v>
      </c>
      <c r="C1299" s="5">
        <f t="shared" si="104"/>
        <v>3.9918214440523056E-2</v>
      </c>
      <c r="D1299">
        <f t="shared" si="105"/>
        <v>1565.5943155504333</v>
      </c>
      <c r="E1299" s="5">
        <f t="shared" si="107"/>
        <v>802.91595315502786</v>
      </c>
    </row>
    <row r="1300" spans="1:5">
      <c r="A1300" s="5">
        <f t="shared" si="103"/>
        <v>129900000</v>
      </c>
      <c r="B1300" s="5">
        <f t="shared" si="106"/>
        <v>3.1806503242518776E-2</v>
      </c>
      <c r="C1300" s="5">
        <f t="shared" si="104"/>
        <v>3.9948968072603584E-2</v>
      </c>
      <c r="D1300">
        <f t="shared" si="105"/>
        <v>1564.3890851304559</v>
      </c>
      <c r="E1300" s="5">
        <f t="shared" si="107"/>
        <v>802.29944986294527</v>
      </c>
    </row>
    <row r="1301" spans="1:5">
      <c r="A1301" s="5">
        <f t="shared" si="103"/>
        <v>130000000</v>
      </c>
      <c r="B1301" s="5">
        <f t="shared" si="106"/>
        <v>3.1830988618379068E-2</v>
      </c>
      <c r="C1301" s="5">
        <f t="shared" si="104"/>
        <v>3.9979721704684112E-2</v>
      </c>
      <c r="D1301">
        <f t="shared" si="105"/>
        <v>1563.1857089111247</v>
      </c>
      <c r="E1301" s="5">
        <f t="shared" si="107"/>
        <v>801.68389503905951</v>
      </c>
    </row>
    <row r="1302" spans="1:5">
      <c r="A1302" s="5">
        <f t="shared" si="103"/>
        <v>130100000</v>
      </c>
      <c r="B1302" s="5">
        <f t="shared" si="106"/>
        <v>3.185547399423936E-2</v>
      </c>
      <c r="C1302" s="5">
        <f t="shared" si="104"/>
        <v>4.0010475336764641E-2</v>
      </c>
      <c r="D1302">
        <f t="shared" si="105"/>
        <v>1561.984182616804</v>
      </c>
      <c r="E1302" s="5">
        <f t="shared" si="107"/>
        <v>801.06928649628071</v>
      </c>
    </row>
    <row r="1303" spans="1:5">
      <c r="A1303" s="5">
        <f t="shared" si="103"/>
        <v>130200000</v>
      </c>
      <c r="B1303" s="5">
        <f t="shared" si="106"/>
        <v>3.1879959370099652E-2</v>
      </c>
      <c r="C1303" s="5">
        <f t="shared" si="104"/>
        <v>4.0041228968845162E-2</v>
      </c>
      <c r="D1303">
        <f t="shared" si="105"/>
        <v>1560.784501984994</v>
      </c>
      <c r="E1303" s="5">
        <f t="shared" si="107"/>
        <v>800.4556220542371</v>
      </c>
    </row>
    <row r="1304" spans="1:5">
      <c r="A1304" s="5">
        <f t="shared" si="103"/>
        <v>130300000</v>
      </c>
      <c r="B1304" s="5">
        <f t="shared" si="106"/>
        <v>3.1904444745959944E-2</v>
      </c>
      <c r="C1304" s="5">
        <f t="shared" si="104"/>
        <v>4.007198260092569E-2</v>
      </c>
      <c r="D1304">
        <f t="shared" si="105"/>
        <v>1559.5866627662795</v>
      </c>
      <c r="E1304" s="5">
        <f t="shared" si="107"/>
        <v>799.84289953925133</v>
      </c>
    </row>
    <row r="1305" spans="1:5">
      <c r="A1305" s="5">
        <f t="shared" si="103"/>
        <v>130400000</v>
      </c>
      <c r="B1305" s="5">
        <f t="shared" si="106"/>
        <v>3.1928930121820236E-2</v>
      </c>
      <c r="C1305" s="5">
        <f t="shared" si="104"/>
        <v>4.0102736233006218E-2</v>
      </c>
      <c r="D1305">
        <f t="shared" si="105"/>
        <v>1558.3906607242809</v>
      </c>
      <c r="E1305" s="5">
        <f t="shared" si="107"/>
        <v>799.23111678431326</v>
      </c>
    </row>
    <row r="1306" spans="1:5">
      <c r="A1306" s="5">
        <f t="shared" si="103"/>
        <v>130500000</v>
      </c>
      <c r="B1306" s="5">
        <f t="shared" si="106"/>
        <v>3.1953415497680528E-2</v>
      </c>
      <c r="C1306" s="5">
        <f t="shared" si="104"/>
        <v>4.013348986508674E-2</v>
      </c>
      <c r="D1306">
        <f t="shared" si="105"/>
        <v>1557.1964916356033</v>
      </c>
      <c r="E1306" s="5">
        <f t="shared" si="107"/>
        <v>798.62027162905463</v>
      </c>
    </row>
    <row r="1307" spans="1:5">
      <c r="A1307" s="5">
        <f t="shared" si="103"/>
        <v>130600000</v>
      </c>
      <c r="B1307" s="5">
        <f t="shared" si="106"/>
        <v>3.197790087354082E-2</v>
      </c>
      <c r="C1307" s="5">
        <f t="shared" si="104"/>
        <v>4.0164243497167268E-2</v>
      </c>
      <c r="D1307">
        <f t="shared" si="105"/>
        <v>1556.0041512897876</v>
      </c>
      <c r="E1307" s="5">
        <f t="shared" si="107"/>
        <v>798.01036191972423</v>
      </c>
    </row>
    <row r="1308" spans="1:5">
      <c r="A1308" s="5">
        <f t="shared" si="103"/>
        <v>130700000</v>
      </c>
      <c r="B1308" s="5">
        <f t="shared" si="106"/>
        <v>3.2002386249401112E-2</v>
      </c>
      <c r="C1308" s="5">
        <f t="shared" si="104"/>
        <v>4.0194997129247796E-2</v>
      </c>
      <c r="D1308">
        <f t="shared" si="105"/>
        <v>1554.8136354892597</v>
      </c>
      <c r="E1308" s="5">
        <f t="shared" si="107"/>
        <v>797.40138550916254</v>
      </c>
    </row>
    <row r="1309" spans="1:5">
      <c r="A1309" s="5">
        <f t="shared" si="103"/>
        <v>130800000</v>
      </c>
      <c r="B1309" s="5">
        <f t="shared" si="106"/>
        <v>3.2026871625261404E-2</v>
      </c>
      <c r="C1309" s="5">
        <f t="shared" si="104"/>
        <v>4.0225750761328324E-2</v>
      </c>
      <c r="D1309">
        <f t="shared" si="105"/>
        <v>1553.6249400492829</v>
      </c>
      <c r="E1309" s="5">
        <f t="shared" si="107"/>
        <v>796.79334025677622</v>
      </c>
    </row>
    <row r="1310" spans="1:5">
      <c r="A1310" s="5">
        <f t="shared" si="103"/>
        <v>130900000</v>
      </c>
      <c r="B1310" s="5">
        <f t="shared" si="106"/>
        <v>3.2051357001121696E-2</v>
      </c>
      <c r="C1310" s="5">
        <f t="shared" si="104"/>
        <v>4.0256504393408846E-2</v>
      </c>
      <c r="D1310">
        <f t="shared" si="105"/>
        <v>1552.4380607979087</v>
      </c>
      <c r="E1310" s="5">
        <f t="shared" si="107"/>
        <v>796.18622402851236</v>
      </c>
    </row>
    <row r="1311" spans="1:5">
      <c r="A1311" s="5">
        <f t="shared" si="103"/>
        <v>131000000</v>
      </c>
      <c r="B1311" s="5">
        <f t="shared" si="106"/>
        <v>3.2075842376981988E-2</v>
      </c>
      <c r="C1311" s="5">
        <f t="shared" si="104"/>
        <v>4.0287258025489374E-2</v>
      </c>
      <c r="D1311">
        <f t="shared" si="105"/>
        <v>1551.2529935759255</v>
      </c>
      <c r="E1311" s="5">
        <f t="shared" si="107"/>
        <v>795.58003469683536</v>
      </c>
    </row>
    <row r="1312" spans="1:5">
      <c r="A1312" s="5">
        <f t="shared" si="103"/>
        <v>131100000</v>
      </c>
      <c r="B1312" s="5">
        <f t="shared" si="106"/>
        <v>3.210032775284228E-2</v>
      </c>
      <c r="C1312" s="5">
        <f t="shared" si="104"/>
        <v>4.0318011657569902E-2</v>
      </c>
      <c r="D1312">
        <f t="shared" si="105"/>
        <v>1550.0697342368132</v>
      </c>
      <c r="E1312" s="5">
        <f t="shared" si="107"/>
        <v>794.97477014070023</v>
      </c>
    </row>
    <row r="1313" spans="1:5">
      <c r="A1313" s="5">
        <f t="shared" si="103"/>
        <v>131200000</v>
      </c>
      <c r="B1313" s="5">
        <f t="shared" si="106"/>
        <v>3.2124813128702571E-2</v>
      </c>
      <c r="C1313" s="5">
        <f t="shared" si="104"/>
        <v>4.0348765289650423E-2</v>
      </c>
      <c r="D1313">
        <f t="shared" si="105"/>
        <v>1548.8882786466938</v>
      </c>
      <c r="E1313" s="5">
        <f t="shared" si="107"/>
        <v>794.37042824552907</v>
      </c>
    </row>
    <row r="1314" spans="1:5">
      <c r="A1314" s="5">
        <f t="shared" si="103"/>
        <v>131300000</v>
      </c>
      <c r="B1314" s="5">
        <f t="shared" si="106"/>
        <v>3.2149298504562863E-2</v>
      </c>
      <c r="C1314" s="5">
        <f t="shared" si="104"/>
        <v>4.0379518921730952E-2</v>
      </c>
      <c r="D1314">
        <f t="shared" si="105"/>
        <v>1547.7086226842821</v>
      </c>
      <c r="E1314" s="5">
        <f t="shared" si="107"/>
        <v>793.76700690318489</v>
      </c>
    </row>
    <row r="1315" spans="1:5">
      <c r="A1315" s="5">
        <f t="shared" si="103"/>
        <v>131400000</v>
      </c>
      <c r="B1315" s="5">
        <f t="shared" si="106"/>
        <v>3.2173783880423155E-2</v>
      </c>
      <c r="C1315" s="5">
        <f t="shared" si="104"/>
        <v>4.041027255381148E-2</v>
      </c>
      <c r="D1315">
        <f t="shared" si="105"/>
        <v>1546.5307622408388</v>
      </c>
      <c r="E1315" s="5">
        <f t="shared" si="107"/>
        <v>793.16450401194936</v>
      </c>
    </row>
    <row r="1316" spans="1:5">
      <c r="A1316" s="5">
        <f t="shared" si="103"/>
        <v>131500000</v>
      </c>
      <c r="B1316" s="5">
        <f t="shared" si="106"/>
        <v>3.219826925628344E-2</v>
      </c>
      <c r="C1316" s="5">
        <f t="shared" si="104"/>
        <v>4.0441026185892008E-2</v>
      </c>
      <c r="D1316">
        <f t="shared" si="105"/>
        <v>1545.3546932201232</v>
      </c>
      <c r="E1316" s="5">
        <f t="shared" si="107"/>
        <v>792.56291747649675</v>
      </c>
    </row>
    <row r="1317" spans="1:5">
      <c r="A1317" s="5">
        <f t="shared" si="103"/>
        <v>131600000</v>
      </c>
      <c r="B1317" s="5">
        <f t="shared" si="106"/>
        <v>3.2222754632143732E-2</v>
      </c>
      <c r="C1317" s="5">
        <f t="shared" si="104"/>
        <v>4.0471779817972529E-2</v>
      </c>
      <c r="D1317">
        <f t="shared" si="105"/>
        <v>1544.1804115383452</v>
      </c>
      <c r="E1317" s="5">
        <f t="shared" si="107"/>
        <v>791.96224520786996</v>
      </c>
    </row>
    <row r="1318" spans="1:5">
      <c r="A1318" s="5">
        <f t="shared" si="103"/>
        <v>131700000</v>
      </c>
      <c r="B1318" s="5">
        <f t="shared" si="106"/>
        <v>3.2247240008004024E-2</v>
      </c>
      <c r="C1318" s="5">
        <f t="shared" si="104"/>
        <v>4.0502533450053058E-2</v>
      </c>
      <c r="D1318">
        <f t="shared" si="105"/>
        <v>1543.0079131241171</v>
      </c>
      <c r="E1318" s="5">
        <f t="shared" si="107"/>
        <v>791.36248512345662</v>
      </c>
    </row>
    <row r="1319" spans="1:5">
      <c r="A1319" s="5">
        <f t="shared" si="103"/>
        <v>131800000</v>
      </c>
      <c r="B1319" s="5">
        <f t="shared" si="106"/>
        <v>3.2271725383864316E-2</v>
      </c>
      <c r="C1319" s="5">
        <f t="shared" si="104"/>
        <v>4.0533287082133586E-2</v>
      </c>
      <c r="D1319">
        <f t="shared" si="105"/>
        <v>1541.8371939184083</v>
      </c>
      <c r="E1319" s="5">
        <f t="shared" si="107"/>
        <v>790.76363514696516</v>
      </c>
    </row>
    <row r="1320" spans="1:5">
      <c r="A1320" s="5">
        <f t="shared" si="103"/>
        <v>131900000</v>
      </c>
      <c r="B1320" s="5">
        <f t="shared" si="106"/>
        <v>3.2296210759724608E-2</v>
      </c>
      <c r="C1320" s="5">
        <f t="shared" si="104"/>
        <v>4.0564040714214107E-2</v>
      </c>
      <c r="D1320">
        <f t="shared" si="105"/>
        <v>1540.6682498744976</v>
      </c>
      <c r="E1320" s="5">
        <f t="shared" si="107"/>
        <v>790.16569320839994</v>
      </c>
    </row>
    <row r="1321" spans="1:5">
      <c r="A1321" s="5">
        <f t="shared" si="103"/>
        <v>132000000</v>
      </c>
      <c r="B1321" s="5">
        <f t="shared" si="106"/>
        <v>3.23206961355849E-2</v>
      </c>
      <c r="C1321" s="5">
        <f t="shared" si="104"/>
        <v>4.0594794346294635E-2</v>
      </c>
      <c r="D1321">
        <f t="shared" si="105"/>
        <v>1539.5010769579258</v>
      </c>
      <c r="E1321" s="5">
        <f t="shared" si="107"/>
        <v>789.56865724403883</v>
      </c>
    </row>
    <row r="1322" spans="1:5">
      <c r="A1322" s="5">
        <f t="shared" si="103"/>
        <v>132100000</v>
      </c>
      <c r="B1322" s="5">
        <f t="shared" si="106"/>
        <v>3.2345181511445192E-2</v>
      </c>
      <c r="C1322" s="5">
        <f t="shared" si="104"/>
        <v>4.0625547978375164E-2</v>
      </c>
      <c r="D1322">
        <f t="shared" si="105"/>
        <v>1538.3356711464514</v>
      </c>
      <c r="E1322" s="5">
        <f t="shared" si="107"/>
        <v>788.97252519640824</v>
      </c>
    </row>
    <row r="1323" spans="1:5">
      <c r="A1323" s="5">
        <f t="shared" si="103"/>
        <v>132200000</v>
      </c>
      <c r="B1323" s="5">
        <f t="shared" si="106"/>
        <v>3.2369666887305484E-2</v>
      </c>
      <c r="C1323" s="5">
        <f t="shared" si="104"/>
        <v>4.0656301610455692E-2</v>
      </c>
      <c r="D1323">
        <f t="shared" si="105"/>
        <v>1537.1720284300018</v>
      </c>
      <c r="E1323" s="5">
        <f t="shared" si="107"/>
        <v>788.37729501425952</v>
      </c>
    </row>
    <row r="1324" spans="1:5">
      <c r="A1324" s="5">
        <f t="shared" si="103"/>
        <v>132300000</v>
      </c>
      <c r="B1324" s="5">
        <f t="shared" si="106"/>
        <v>3.2394152263165776E-2</v>
      </c>
      <c r="C1324" s="5">
        <f t="shared" si="104"/>
        <v>4.0687055242536213E-2</v>
      </c>
      <c r="D1324">
        <f t="shared" si="105"/>
        <v>1536.0101448106288</v>
      </c>
      <c r="E1324" s="5">
        <f t="shared" si="107"/>
        <v>787.7829646525463</v>
      </c>
    </row>
    <row r="1325" spans="1:5">
      <c r="A1325" s="5">
        <f t="shared" si="103"/>
        <v>132400000</v>
      </c>
      <c r="B1325" s="5">
        <f t="shared" si="106"/>
        <v>3.2418637639026068E-2</v>
      </c>
      <c r="C1325" s="5">
        <f t="shared" si="104"/>
        <v>4.0717808874616741E-2</v>
      </c>
      <c r="D1325">
        <f t="shared" si="105"/>
        <v>1534.8500163024639</v>
      </c>
      <c r="E1325" s="5">
        <f t="shared" si="107"/>
        <v>787.18953207240043</v>
      </c>
    </row>
    <row r="1326" spans="1:5">
      <c r="A1326" s="5">
        <f t="shared" ref="A1326:A1389" si="108">A1325+100000</f>
        <v>132500000</v>
      </c>
      <c r="B1326" s="5">
        <f t="shared" si="106"/>
        <v>3.244312301488636E-2</v>
      </c>
      <c r="C1326" s="5">
        <f t="shared" ref="C1326:C1389" si="109">1.256*A1326/(PI()*$G$6)</f>
        <v>4.074856250669727E-2</v>
      </c>
      <c r="D1326">
        <f t="shared" ref="D1326:D1389" si="110">($G$2*299792458/$G$6/2*9)^2/(4*$G$3*A1326*(1-EXP(-(C1326/B1326)))^2)</f>
        <v>1533.6916389316696</v>
      </c>
      <c r="E1326" s="5">
        <f t="shared" si="107"/>
        <v>786.59699524110931</v>
      </c>
    </row>
    <row r="1327" spans="1:5">
      <c r="A1327" s="5">
        <f t="shared" si="108"/>
        <v>132600000</v>
      </c>
      <c r="B1327" s="5">
        <f t="shared" si="106"/>
        <v>3.2467608390746652E-2</v>
      </c>
      <c r="C1327" s="5">
        <f t="shared" si="109"/>
        <v>4.0779316138777791E-2</v>
      </c>
      <c r="D1327">
        <f t="shared" si="110"/>
        <v>1532.535008736397</v>
      </c>
      <c r="E1327" s="5">
        <f t="shared" si="107"/>
        <v>786.00535213209173</v>
      </c>
    </row>
    <row r="1328" spans="1:5">
      <c r="A1328" s="5">
        <f t="shared" si="108"/>
        <v>132700000</v>
      </c>
      <c r="B1328" s="5">
        <f t="shared" si="106"/>
        <v>3.2492093766606944E-2</v>
      </c>
      <c r="C1328" s="5">
        <f t="shared" si="109"/>
        <v>4.0810069770858319E-2</v>
      </c>
      <c r="D1328">
        <f t="shared" si="110"/>
        <v>1531.3801217667387</v>
      </c>
      <c r="E1328" s="5">
        <f t="shared" si="107"/>
        <v>785.41460072487496</v>
      </c>
    </row>
    <row r="1329" spans="1:5">
      <c r="A1329" s="5">
        <f t="shared" si="108"/>
        <v>132800000</v>
      </c>
      <c r="B1329" s="5">
        <f t="shared" si="106"/>
        <v>3.2516579142467236E-2</v>
      </c>
      <c r="C1329" s="5">
        <f t="shared" si="109"/>
        <v>4.0840823402938847E-2</v>
      </c>
      <c r="D1329">
        <f t="shared" si="110"/>
        <v>1530.2269740846855</v>
      </c>
      <c r="E1329" s="5">
        <f t="shared" si="107"/>
        <v>784.82473900507296</v>
      </c>
    </row>
    <row r="1330" spans="1:5">
      <c r="A1330" s="5">
        <f t="shared" si="108"/>
        <v>132900000</v>
      </c>
      <c r="B1330" s="5">
        <f t="shared" si="106"/>
        <v>3.2541064518327528E-2</v>
      </c>
      <c r="C1330" s="5">
        <f t="shared" si="109"/>
        <v>4.0871577035019376E-2</v>
      </c>
      <c r="D1330">
        <f t="shared" si="110"/>
        <v>1529.07556176408</v>
      </c>
      <c r="E1330" s="5">
        <f t="shared" si="107"/>
        <v>784.23576496436158</v>
      </c>
    </row>
    <row r="1331" spans="1:5">
      <c r="A1331" s="5">
        <f t="shared" si="108"/>
        <v>133000000</v>
      </c>
      <c r="B1331" s="5">
        <f t="shared" si="106"/>
        <v>3.256554989418782E-2</v>
      </c>
      <c r="C1331" s="5">
        <f t="shared" si="109"/>
        <v>4.0902330667099897E-2</v>
      </c>
      <c r="D1331">
        <f t="shared" si="110"/>
        <v>1527.9258808905731</v>
      </c>
      <c r="E1331" s="5">
        <f t="shared" si="107"/>
        <v>783.64767660045766</v>
      </c>
    </row>
    <row r="1332" spans="1:5">
      <c r="A1332" s="5">
        <f t="shared" si="108"/>
        <v>133100000</v>
      </c>
      <c r="B1332" s="5">
        <f t="shared" si="106"/>
        <v>3.2590035270048112E-2</v>
      </c>
      <c r="C1332" s="5">
        <f t="shared" si="109"/>
        <v>4.0933084299180425E-2</v>
      </c>
      <c r="D1332">
        <f t="shared" si="110"/>
        <v>1526.7779275615794</v>
      </c>
      <c r="E1332" s="5">
        <f t="shared" si="107"/>
        <v>783.06047191709411</v>
      </c>
    </row>
    <row r="1333" spans="1:5">
      <c r="A1333" s="5">
        <f t="shared" si="108"/>
        <v>133200000</v>
      </c>
      <c r="B1333" s="5">
        <f t="shared" si="106"/>
        <v>3.2614520645908397E-2</v>
      </c>
      <c r="C1333" s="5">
        <f t="shared" si="109"/>
        <v>4.0963837931260953E-2</v>
      </c>
      <c r="D1333">
        <f t="shared" si="110"/>
        <v>1525.6316978862328</v>
      </c>
      <c r="E1333" s="5">
        <f t="shared" si="107"/>
        <v>782.47414892399991</v>
      </c>
    </row>
    <row r="1334" spans="1:5">
      <c r="A1334" s="5">
        <f t="shared" si="108"/>
        <v>133300000</v>
      </c>
      <c r="B1334" s="5">
        <f t="shared" si="106"/>
        <v>3.2639006021768689E-2</v>
      </c>
      <c r="C1334" s="5">
        <f t="shared" si="109"/>
        <v>4.0994591563341475E-2</v>
      </c>
      <c r="D1334">
        <f t="shared" si="110"/>
        <v>1524.4871879853431</v>
      </c>
      <c r="E1334" s="5">
        <f t="shared" si="107"/>
        <v>781.88870563687578</v>
      </c>
    </row>
    <row r="1335" spans="1:5">
      <c r="A1335" s="5">
        <f t="shared" si="108"/>
        <v>133400000</v>
      </c>
      <c r="B1335" s="5">
        <f t="shared" si="106"/>
        <v>3.2663491397628981E-2</v>
      </c>
      <c r="C1335" s="5">
        <f t="shared" si="109"/>
        <v>4.1025345195422003E-2</v>
      </c>
      <c r="D1335">
        <f t="shared" si="110"/>
        <v>1523.3443939913509</v>
      </c>
      <c r="E1335" s="5">
        <f t="shared" si="107"/>
        <v>781.30414007737272</v>
      </c>
    </row>
    <row r="1336" spans="1:5">
      <c r="A1336" s="5">
        <f t="shared" si="108"/>
        <v>133500000</v>
      </c>
      <c r="B1336" s="5">
        <f t="shared" si="106"/>
        <v>3.2687976773489273E-2</v>
      </c>
      <c r="C1336" s="5">
        <f t="shared" si="109"/>
        <v>4.1056098827502531E-2</v>
      </c>
      <c r="D1336">
        <f t="shared" si="110"/>
        <v>1522.2033120482861</v>
      </c>
      <c r="E1336" s="5">
        <f t="shared" si="107"/>
        <v>780.72045027306876</v>
      </c>
    </row>
    <row r="1337" spans="1:5">
      <c r="A1337" s="5">
        <f t="shared" si="108"/>
        <v>133600000</v>
      </c>
      <c r="B1337" s="5">
        <f t="shared" si="106"/>
        <v>3.2712462149349565E-2</v>
      </c>
      <c r="C1337" s="5">
        <f t="shared" si="109"/>
        <v>4.1086852459583059E-2</v>
      </c>
      <c r="D1337">
        <f t="shared" si="110"/>
        <v>1521.0639383117229</v>
      </c>
      <c r="E1337" s="5">
        <f t="shared" si="107"/>
        <v>780.13763425744798</v>
      </c>
    </row>
    <row r="1338" spans="1:5">
      <c r="A1338" s="5">
        <f t="shared" si="108"/>
        <v>133700000</v>
      </c>
      <c r="B1338" s="5">
        <f t="shared" si="106"/>
        <v>3.2736947525209857E-2</v>
      </c>
      <c r="C1338" s="5">
        <f t="shared" si="109"/>
        <v>4.111760609166358E-2</v>
      </c>
      <c r="D1338">
        <f t="shared" si="110"/>
        <v>1519.9262689487375</v>
      </c>
      <c r="E1338" s="5">
        <f t="shared" si="107"/>
        <v>779.55569006987741</v>
      </c>
    </row>
    <row r="1339" spans="1:5">
      <c r="A1339" s="5">
        <f t="shared" si="108"/>
        <v>133800000</v>
      </c>
      <c r="B1339" s="5">
        <f t="shared" si="106"/>
        <v>3.2761432901070149E-2</v>
      </c>
      <c r="C1339" s="5">
        <f t="shared" si="109"/>
        <v>4.1148359723744109E-2</v>
      </c>
      <c r="D1339">
        <f t="shared" si="110"/>
        <v>1518.7903001378643</v>
      </c>
      <c r="E1339" s="5">
        <f t="shared" si="107"/>
        <v>778.97461575558577</v>
      </c>
    </row>
    <row r="1340" spans="1:5">
      <c r="A1340" s="5">
        <f t="shared" si="108"/>
        <v>133900000</v>
      </c>
      <c r="B1340" s="5">
        <f t="shared" si="106"/>
        <v>3.2785918276930441E-2</v>
      </c>
      <c r="C1340" s="5">
        <f t="shared" si="109"/>
        <v>4.1179113355824637E-2</v>
      </c>
      <c r="D1340">
        <f t="shared" si="110"/>
        <v>1517.6560280690533</v>
      </c>
      <c r="E1340" s="5">
        <f t="shared" si="107"/>
        <v>778.39440936564142</v>
      </c>
    </row>
    <row r="1341" spans="1:5">
      <c r="A1341" s="5">
        <f t="shared" si="108"/>
        <v>134000000</v>
      </c>
      <c r="B1341" s="5">
        <f t="shared" si="106"/>
        <v>3.2810403652790733E-2</v>
      </c>
      <c r="C1341" s="5">
        <f t="shared" si="109"/>
        <v>4.1209866987905158E-2</v>
      </c>
      <c r="D1341">
        <f t="shared" si="110"/>
        <v>1516.5234489436284</v>
      </c>
      <c r="E1341" s="5">
        <f t="shared" si="107"/>
        <v>777.81506895692928</v>
      </c>
    </row>
    <row r="1342" spans="1:5">
      <c r="A1342" s="5">
        <f t="shared" si="108"/>
        <v>134100000</v>
      </c>
      <c r="B1342" s="5">
        <f t="shared" si="106"/>
        <v>3.2834889028651025E-2</v>
      </c>
      <c r="C1342" s="5">
        <f t="shared" si="109"/>
        <v>4.1240620619985686E-2</v>
      </c>
      <c r="D1342">
        <f t="shared" si="110"/>
        <v>1515.3925589742448</v>
      </c>
      <c r="E1342" s="5">
        <f t="shared" si="107"/>
        <v>777.23659259213218</v>
      </c>
    </row>
    <row r="1343" spans="1:5">
      <c r="A1343" s="5">
        <f t="shared" si="108"/>
        <v>134200000</v>
      </c>
      <c r="B1343" s="5">
        <f t="shared" si="106"/>
        <v>3.2859374404511317E-2</v>
      </c>
      <c r="C1343" s="5">
        <f t="shared" si="109"/>
        <v>4.1271374252066215E-2</v>
      </c>
      <c r="D1343">
        <f t="shared" si="110"/>
        <v>1514.2633543848451</v>
      </c>
      <c r="E1343" s="5">
        <f t="shared" si="107"/>
        <v>776.65897833970553</v>
      </c>
    </row>
    <row r="1344" spans="1:5">
      <c r="A1344" s="5">
        <f t="shared" si="108"/>
        <v>134300000</v>
      </c>
      <c r="B1344" s="5">
        <f t="shared" si="106"/>
        <v>3.2883859780371609E-2</v>
      </c>
      <c r="C1344" s="5">
        <f t="shared" si="109"/>
        <v>4.1302127884146743E-2</v>
      </c>
      <c r="D1344">
        <f t="shared" si="110"/>
        <v>1513.1358314106196</v>
      </c>
      <c r="E1344" s="5">
        <f t="shared" si="107"/>
        <v>776.08222427385886</v>
      </c>
    </row>
    <row r="1345" spans="1:5">
      <c r="A1345" s="5">
        <f t="shared" si="108"/>
        <v>134400000</v>
      </c>
      <c r="B1345" s="5">
        <f t="shared" si="106"/>
        <v>3.2908345156231901E-2</v>
      </c>
      <c r="C1345" s="5">
        <f t="shared" si="109"/>
        <v>4.1332881516227264E-2</v>
      </c>
      <c r="D1345">
        <f t="shared" si="110"/>
        <v>1512.009986297963</v>
      </c>
      <c r="E1345" s="5">
        <f t="shared" si="107"/>
        <v>775.50632847453278</v>
      </c>
    </row>
    <row r="1346" spans="1:5">
      <c r="A1346" s="5">
        <f t="shared" si="108"/>
        <v>134500000</v>
      </c>
      <c r="B1346" s="5">
        <f t="shared" si="106"/>
        <v>3.2932830532092193E-2</v>
      </c>
      <c r="C1346" s="5">
        <f t="shared" si="109"/>
        <v>4.1363635148307792E-2</v>
      </c>
      <c r="D1346">
        <f t="shared" si="110"/>
        <v>1510.885815304433</v>
      </c>
      <c r="E1346" s="5">
        <f t="shared" si="107"/>
        <v>774.93128902737828</v>
      </c>
    </row>
    <row r="1347" spans="1:5">
      <c r="A1347" s="5">
        <f t="shared" si="108"/>
        <v>134600000</v>
      </c>
      <c r="B1347" s="5">
        <f t="shared" ref="B1347:B1410" si="111">A1347/(PI()*1300000000)</f>
        <v>3.2957315907952485E-2</v>
      </c>
      <c r="C1347" s="5">
        <f t="shared" si="109"/>
        <v>4.1394388780388321E-2</v>
      </c>
      <c r="D1347">
        <f t="shared" si="110"/>
        <v>1509.7633146987089</v>
      </c>
      <c r="E1347" s="5">
        <f t="shared" ref="E1347:E1410" si="112">($G$2*299792458/$G$6/2*9)^2/(4*$G$3*A1347)*(1+($G$7*$G$3*A1347)/($G$2*299792458/$G$6/2*9))^2</f>
        <v>774.35710402373502</v>
      </c>
    </row>
    <row r="1348" spans="1:5">
      <c r="A1348" s="5">
        <f t="shared" si="108"/>
        <v>134700000</v>
      </c>
      <c r="B1348" s="5">
        <f t="shared" si="111"/>
        <v>3.2981801283812777E-2</v>
      </c>
      <c r="C1348" s="5">
        <f t="shared" si="109"/>
        <v>4.1425142412468842E-2</v>
      </c>
      <c r="D1348">
        <f t="shared" si="110"/>
        <v>1508.6424807605511</v>
      </c>
      <c r="E1348" s="5">
        <f t="shared" si="112"/>
        <v>773.78377156061106</v>
      </c>
    </row>
    <row r="1349" spans="1:5">
      <c r="A1349" s="5">
        <f t="shared" si="108"/>
        <v>134800000</v>
      </c>
      <c r="B1349" s="5">
        <f t="shared" si="111"/>
        <v>3.3006286659673069E-2</v>
      </c>
      <c r="C1349" s="5">
        <f t="shared" si="109"/>
        <v>4.145589604454937E-2</v>
      </c>
      <c r="D1349">
        <f t="shared" si="110"/>
        <v>1507.5233097807584</v>
      </c>
      <c r="E1349" s="5">
        <f t="shared" si="112"/>
        <v>773.21128974066107</v>
      </c>
    </row>
    <row r="1350" spans="1:5">
      <c r="A1350" s="5">
        <f t="shared" si="108"/>
        <v>134900000</v>
      </c>
      <c r="B1350" s="5">
        <f t="shared" si="111"/>
        <v>3.3030772035533361E-2</v>
      </c>
      <c r="C1350" s="5">
        <f t="shared" si="109"/>
        <v>4.1486649676629898E-2</v>
      </c>
      <c r="D1350">
        <f t="shared" si="110"/>
        <v>1506.4057980611285</v>
      </c>
      <c r="E1350" s="5">
        <f t="shared" si="112"/>
        <v>772.63965667216507</v>
      </c>
    </row>
    <row r="1351" spans="1:5">
      <c r="A1351" s="5">
        <f t="shared" si="108"/>
        <v>135000000</v>
      </c>
      <c r="B1351" s="5">
        <f t="shared" si="111"/>
        <v>3.3055257411393646E-2</v>
      </c>
      <c r="C1351" s="5">
        <f t="shared" si="109"/>
        <v>4.1517403308710427E-2</v>
      </c>
      <c r="D1351">
        <f t="shared" si="110"/>
        <v>1505.2899419144162</v>
      </c>
      <c r="E1351" s="5">
        <f t="shared" si="112"/>
        <v>772.06887046900908</v>
      </c>
    </row>
    <row r="1352" spans="1:5">
      <c r="A1352" s="5">
        <f t="shared" si="108"/>
        <v>135100000</v>
      </c>
      <c r="B1352" s="5">
        <f t="shared" si="111"/>
        <v>3.3079742787253938E-2</v>
      </c>
      <c r="C1352" s="5">
        <f t="shared" si="109"/>
        <v>4.1548156940790948E-2</v>
      </c>
      <c r="D1352">
        <f t="shared" si="110"/>
        <v>1504.1757376642947</v>
      </c>
      <c r="E1352" s="5">
        <f t="shared" si="112"/>
        <v>771.49892925066308</v>
      </c>
    </row>
    <row r="1353" spans="1:5">
      <c r="A1353" s="5">
        <f t="shared" si="108"/>
        <v>135200000</v>
      </c>
      <c r="B1353" s="5">
        <f t="shared" si="111"/>
        <v>3.310422816311423E-2</v>
      </c>
      <c r="C1353" s="5">
        <f t="shared" si="109"/>
        <v>4.1578910572871476E-2</v>
      </c>
      <c r="D1353">
        <f t="shared" si="110"/>
        <v>1503.0631816453124</v>
      </c>
      <c r="E1353" s="5">
        <f t="shared" si="112"/>
        <v>770.92983114216099</v>
      </c>
    </row>
    <row r="1354" spans="1:5">
      <c r="A1354" s="5">
        <f t="shared" si="108"/>
        <v>135300000</v>
      </c>
      <c r="B1354" s="5">
        <f t="shared" si="111"/>
        <v>3.3128713538974522E-2</v>
      </c>
      <c r="C1354" s="5">
        <f t="shared" si="109"/>
        <v>4.1609664204952004E-2</v>
      </c>
      <c r="D1354">
        <f t="shared" si="110"/>
        <v>1501.9522702028544</v>
      </c>
      <c r="E1354" s="5">
        <f t="shared" si="112"/>
        <v>770.36157427407932</v>
      </c>
    </row>
    <row r="1355" spans="1:5">
      <c r="A1355" s="5">
        <f t="shared" si="108"/>
        <v>135400000</v>
      </c>
      <c r="B1355" s="5">
        <f t="shared" si="111"/>
        <v>3.3153198914834814E-2</v>
      </c>
      <c r="C1355" s="5">
        <f t="shared" si="109"/>
        <v>4.1640417837032526E-2</v>
      </c>
      <c r="D1355">
        <f t="shared" si="110"/>
        <v>1500.8429996931036</v>
      </c>
      <c r="E1355" s="5">
        <f t="shared" si="112"/>
        <v>769.79415678251758</v>
      </c>
    </row>
    <row r="1356" spans="1:5">
      <c r="A1356" s="5">
        <f t="shared" si="108"/>
        <v>135500000</v>
      </c>
      <c r="B1356" s="5">
        <f t="shared" si="111"/>
        <v>3.3177684290695106E-2</v>
      </c>
      <c r="C1356" s="5">
        <f t="shared" si="109"/>
        <v>4.1671171469113054E-2</v>
      </c>
      <c r="D1356">
        <f t="shared" si="110"/>
        <v>1499.7353664829982</v>
      </c>
      <c r="E1356" s="5">
        <f t="shared" si="112"/>
        <v>769.22757680907796</v>
      </c>
    </row>
    <row r="1357" spans="1:5">
      <c r="A1357" s="5">
        <f t="shared" si="108"/>
        <v>135600000</v>
      </c>
      <c r="B1357" s="5">
        <f t="shared" si="111"/>
        <v>3.3202169666555398E-2</v>
      </c>
      <c r="C1357" s="5">
        <f t="shared" si="109"/>
        <v>4.1701925101193582E-2</v>
      </c>
      <c r="D1357">
        <f t="shared" si="110"/>
        <v>1498.6293669501933</v>
      </c>
      <c r="E1357" s="5">
        <f t="shared" si="112"/>
        <v>768.66183250084384</v>
      </c>
    </row>
    <row r="1358" spans="1:5">
      <c r="A1358" s="5">
        <f t="shared" si="108"/>
        <v>135700000</v>
      </c>
      <c r="B1358" s="5">
        <f t="shared" si="111"/>
        <v>3.322665504241569E-2</v>
      </c>
      <c r="C1358" s="5">
        <f t="shared" si="109"/>
        <v>4.173267873327411E-2</v>
      </c>
      <c r="D1358">
        <f t="shared" si="110"/>
        <v>1497.5249974830226</v>
      </c>
      <c r="E1358" s="5">
        <f t="shared" si="112"/>
        <v>768.09692201036125</v>
      </c>
    </row>
    <row r="1359" spans="1:5">
      <c r="A1359" s="5">
        <f t="shared" si="108"/>
        <v>135800000</v>
      </c>
      <c r="B1359" s="5">
        <f t="shared" si="111"/>
        <v>3.3251140418275982E-2</v>
      </c>
      <c r="C1359" s="5">
        <f t="shared" si="109"/>
        <v>4.1763432365354632E-2</v>
      </c>
      <c r="D1359">
        <f t="shared" si="110"/>
        <v>1496.4222544804584</v>
      </c>
      <c r="E1359" s="5">
        <f t="shared" si="112"/>
        <v>767.53284349561704</v>
      </c>
    </row>
    <row r="1360" spans="1:5">
      <c r="A1360" s="5">
        <f t="shared" si="108"/>
        <v>135900000</v>
      </c>
      <c r="B1360" s="5">
        <f t="shared" si="111"/>
        <v>3.3275625794136274E-2</v>
      </c>
      <c r="C1360" s="5">
        <f t="shared" si="109"/>
        <v>4.179418599743516E-2</v>
      </c>
      <c r="D1360">
        <f t="shared" si="110"/>
        <v>1495.3211343520693</v>
      </c>
      <c r="E1360" s="5">
        <f t="shared" si="112"/>
        <v>766.96959512002013</v>
      </c>
    </row>
    <row r="1361" spans="1:5">
      <c r="A1361" s="5">
        <f t="shared" si="108"/>
        <v>136000000</v>
      </c>
      <c r="B1361" s="5">
        <f t="shared" si="111"/>
        <v>3.3300111169996566E-2</v>
      </c>
      <c r="C1361" s="5">
        <f t="shared" si="109"/>
        <v>4.1824939629515688E-2</v>
      </c>
      <c r="D1361">
        <f t="shared" si="110"/>
        <v>1494.2216335179869</v>
      </c>
      <c r="E1361" s="5">
        <f t="shared" si="112"/>
        <v>766.40717505238172</v>
      </c>
    </row>
    <row r="1362" spans="1:5">
      <c r="A1362" s="5">
        <f t="shared" si="108"/>
        <v>136100000</v>
      </c>
      <c r="B1362" s="5">
        <f t="shared" si="111"/>
        <v>3.3324596545856858E-2</v>
      </c>
      <c r="C1362" s="5">
        <f t="shared" si="109"/>
        <v>4.1855693261596209E-2</v>
      </c>
      <c r="D1362">
        <f t="shared" si="110"/>
        <v>1493.1237484088629</v>
      </c>
      <c r="E1362" s="5">
        <f t="shared" si="112"/>
        <v>765.84558146689403</v>
      </c>
    </row>
    <row r="1363" spans="1:5">
      <c r="A1363" s="5">
        <f t="shared" si="108"/>
        <v>136200000</v>
      </c>
      <c r="B1363" s="5">
        <f t="shared" si="111"/>
        <v>3.334908192171715E-2</v>
      </c>
      <c r="C1363" s="5">
        <f t="shared" si="109"/>
        <v>4.1886446893676738E-2</v>
      </c>
      <c r="D1363">
        <f t="shared" si="110"/>
        <v>1492.0274754658312</v>
      </c>
      <c r="E1363" s="5">
        <f t="shared" si="112"/>
        <v>765.28481254311191</v>
      </c>
    </row>
    <row r="1364" spans="1:5">
      <c r="A1364" s="5">
        <f t="shared" si="108"/>
        <v>136300000</v>
      </c>
      <c r="B1364" s="5">
        <f t="shared" si="111"/>
        <v>3.3373567297577442E-2</v>
      </c>
      <c r="C1364" s="5">
        <f t="shared" si="109"/>
        <v>4.1917200525757266E-2</v>
      </c>
      <c r="D1364">
        <f t="shared" si="110"/>
        <v>1490.9328111404711</v>
      </c>
      <c r="E1364" s="5">
        <f t="shared" si="112"/>
        <v>764.72486646593256</v>
      </c>
    </row>
    <row r="1365" spans="1:5">
      <c r="A1365" s="5">
        <f t="shared" si="108"/>
        <v>136400000</v>
      </c>
      <c r="B1365" s="5">
        <f t="shared" si="111"/>
        <v>3.3398052673437734E-2</v>
      </c>
      <c r="C1365" s="5">
        <f t="shared" si="109"/>
        <v>4.1947954157837794E-2</v>
      </c>
      <c r="D1365">
        <f t="shared" si="110"/>
        <v>1489.8397518947672</v>
      </c>
      <c r="E1365" s="5">
        <f t="shared" si="112"/>
        <v>764.1657414255759</v>
      </c>
    </row>
    <row r="1366" spans="1:5">
      <c r="A1366" s="5">
        <f t="shared" si="108"/>
        <v>136500000</v>
      </c>
      <c r="B1366" s="5">
        <f t="shared" si="111"/>
        <v>3.3422538049298026E-2</v>
      </c>
      <c r="C1366" s="5">
        <f t="shared" si="109"/>
        <v>4.1978707789918315E-2</v>
      </c>
      <c r="D1366">
        <f t="shared" si="110"/>
        <v>1488.7482942010713</v>
      </c>
      <c r="E1366" s="5">
        <f t="shared" si="112"/>
        <v>763.6074356175659</v>
      </c>
    </row>
    <row r="1367" spans="1:5">
      <c r="A1367" s="5">
        <f t="shared" si="108"/>
        <v>136600000</v>
      </c>
      <c r="B1367" s="5">
        <f t="shared" si="111"/>
        <v>3.3447023425158318E-2</v>
      </c>
      <c r="C1367" s="5">
        <f t="shared" si="109"/>
        <v>4.2009461421998844E-2</v>
      </c>
      <c r="D1367">
        <f t="shared" si="110"/>
        <v>1487.6584345420658</v>
      </c>
      <c r="E1367" s="5">
        <f t="shared" si="112"/>
        <v>763.04994724270978</v>
      </c>
    </row>
    <row r="1368" spans="1:5">
      <c r="A1368" s="5">
        <f t="shared" si="108"/>
        <v>136700000</v>
      </c>
      <c r="B1368" s="5">
        <f t="shared" si="111"/>
        <v>3.347150880101861E-2</v>
      </c>
      <c r="C1368" s="5">
        <f t="shared" si="109"/>
        <v>4.2040215054079372E-2</v>
      </c>
      <c r="D1368">
        <f t="shared" si="110"/>
        <v>1486.5701694107258</v>
      </c>
      <c r="E1368" s="5">
        <f t="shared" si="112"/>
        <v>762.49327450707904</v>
      </c>
    </row>
    <row r="1369" spans="1:5">
      <c r="A1369" s="5">
        <f t="shared" si="108"/>
        <v>136800000</v>
      </c>
      <c r="B1369" s="5">
        <f t="shared" si="111"/>
        <v>3.3495994176878895E-2</v>
      </c>
      <c r="C1369" s="5">
        <f t="shared" si="109"/>
        <v>4.2070968686159893E-2</v>
      </c>
      <c r="D1369">
        <f t="shared" si="110"/>
        <v>1485.4834953102793</v>
      </c>
      <c r="E1369" s="5">
        <f t="shared" si="112"/>
        <v>761.9374156219917</v>
      </c>
    </row>
    <row r="1370" spans="1:5">
      <c r="A1370" s="5">
        <f t="shared" si="108"/>
        <v>136900000</v>
      </c>
      <c r="B1370" s="5">
        <f t="shared" si="111"/>
        <v>3.3520479552739187E-2</v>
      </c>
      <c r="C1370" s="5">
        <f t="shared" si="109"/>
        <v>4.2101722318240421E-2</v>
      </c>
      <c r="D1370">
        <f t="shared" si="110"/>
        <v>1484.3984087541728</v>
      </c>
      <c r="E1370" s="5">
        <f t="shared" si="112"/>
        <v>761.38236880399165</v>
      </c>
    </row>
    <row r="1371" spans="1:5">
      <c r="A1371" s="5">
        <f t="shared" si="108"/>
        <v>137000000</v>
      </c>
      <c r="B1371" s="5">
        <f t="shared" si="111"/>
        <v>3.3544964928599479E-2</v>
      </c>
      <c r="C1371" s="5">
        <f t="shared" si="109"/>
        <v>4.2132475950320949E-2</v>
      </c>
      <c r="D1371">
        <f t="shared" si="110"/>
        <v>1483.3149062660307</v>
      </c>
      <c r="E1371" s="5">
        <f t="shared" si="112"/>
        <v>760.82813227482927</v>
      </c>
    </row>
    <row r="1372" spans="1:5">
      <c r="A1372" s="5">
        <f t="shared" si="108"/>
        <v>137100000</v>
      </c>
      <c r="B1372" s="5">
        <f t="shared" si="111"/>
        <v>3.3569450304459771E-2</v>
      </c>
      <c r="C1372" s="5">
        <f t="shared" si="109"/>
        <v>4.2163229582401478E-2</v>
      </c>
      <c r="D1372">
        <f t="shared" si="110"/>
        <v>1482.2329843796219</v>
      </c>
      <c r="E1372" s="5">
        <f t="shared" si="112"/>
        <v>760.27470426144396</v>
      </c>
    </row>
    <row r="1373" spans="1:5">
      <c r="A1373" s="5">
        <f t="shared" si="108"/>
        <v>137200000</v>
      </c>
      <c r="B1373" s="5">
        <f t="shared" si="111"/>
        <v>3.3593935680320063E-2</v>
      </c>
      <c r="C1373" s="5">
        <f t="shared" si="109"/>
        <v>4.2193983214481999E-2</v>
      </c>
      <c r="D1373">
        <f t="shared" si="110"/>
        <v>1481.152639638821</v>
      </c>
      <c r="E1373" s="5">
        <f t="shared" si="112"/>
        <v>759.72208299594411</v>
      </c>
    </row>
    <row r="1374" spans="1:5">
      <c r="A1374" s="5">
        <f t="shared" si="108"/>
        <v>137300000</v>
      </c>
      <c r="B1374" s="5">
        <f t="shared" si="111"/>
        <v>3.3618421056180355E-2</v>
      </c>
      <c r="C1374" s="5">
        <f t="shared" si="109"/>
        <v>4.2224736846562527E-2</v>
      </c>
      <c r="D1374">
        <f t="shared" si="110"/>
        <v>1480.0738685975691</v>
      </c>
      <c r="E1374" s="5">
        <f t="shared" si="112"/>
        <v>759.17026671558847</v>
      </c>
    </row>
    <row r="1375" spans="1:5">
      <c r="A1375" s="5">
        <f t="shared" si="108"/>
        <v>137400000</v>
      </c>
      <c r="B1375" s="5">
        <f t="shared" si="111"/>
        <v>3.3642906432040647E-2</v>
      </c>
      <c r="C1375" s="5">
        <f t="shared" si="109"/>
        <v>4.2255490478643055E-2</v>
      </c>
      <c r="D1375">
        <f t="shared" si="110"/>
        <v>1478.9966678198414</v>
      </c>
      <c r="E1375" s="5">
        <f t="shared" si="112"/>
        <v>758.61925366276751</v>
      </c>
    </row>
    <row r="1376" spans="1:5">
      <c r="A1376" s="5">
        <f t="shared" si="108"/>
        <v>137500000</v>
      </c>
      <c r="B1376" s="5">
        <f t="shared" si="111"/>
        <v>3.3667391807900938E-2</v>
      </c>
      <c r="C1376" s="5">
        <f t="shared" si="109"/>
        <v>4.2286244110723577E-2</v>
      </c>
      <c r="D1376">
        <f t="shared" si="110"/>
        <v>1477.921033879609</v>
      </c>
      <c r="E1376" s="5">
        <f t="shared" si="112"/>
        <v>758.0690420849852</v>
      </c>
    </row>
    <row r="1377" spans="1:5">
      <c r="A1377" s="5">
        <f t="shared" si="108"/>
        <v>137600000</v>
      </c>
      <c r="B1377" s="5">
        <f t="shared" si="111"/>
        <v>3.369187718376123E-2</v>
      </c>
      <c r="C1377" s="5">
        <f t="shared" si="109"/>
        <v>4.2316997742804105E-2</v>
      </c>
      <c r="D1377">
        <f t="shared" si="110"/>
        <v>1476.8469633608011</v>
      </c>
      <c r="E1377" s="5">
        <f t="shared" si="112"/>
        <v>757.51963023483904</v>
      </c>
    </row>
    <row r="1378" spans="1:5">
      <c r="A1378" s="5">
        <f t="shared" si="108"/>
        <v>137700000</v>
      </c>
      <c r="B1378" s="5">
        <f t="shared" si="111"/>
        <v>3.3716362559621522E-2</v>
      </c>
      <c r="C1378" s="5">
        <f t="shared" si="109"/>
        <v>4.2347751374884633E-2</v>
      </c>
      <c r="D1378">
        <f t="shared" si="110"/>
        <v>1475.7744528572709</v>
      </c>
      <c r="E1378" s="5">
        <f t="shared" si="112"/>
        <v>756.97101637000299</v>
      </c>
    </row>
    <row r="1379" spans="1:5">
      <c r="A1379" s="5">
        <f t="shared" si="108"/>
        <v>137800000</v>
      </c>
      <c r="B1379" s="5">
        <f t="shared" si="111"/>
        <v>3.3740847935481814E-2</v>
      </c>
      <c r="C1379" s="5">
        <f t="shared" si="109"/>
        <v>4.2378505006965161E-2</v>
      </c>
      <c r="D1379">
        <f t="shared" si="110"/>
        <v>1474.7034989727595</v>
      </c>
      <c r="E1379" s="5">
        <f t="shared" si="112"/>
        <v>756.42319875320879</v>
      </c>
    </row>
    <row r="1380" spans="1:5">
      <c r="A1380" s="5">
        <f t="shared" si="108"/>
        <v>137900000</v>
      </c>
      <c r="B1380" s="5">
        <f t="shared" si="111"/>
        <v>3.3765333311342106E-2</v>
      </c>
      <c r="C1380" s="5">
        <f t="shared" si="109"/>
        <v>4.2409258639045683E-2</v>
      </c>
      <c r="D1380">
        <f t="shared" si="110"/>
        <v>1473.6340983208574</v>
      </c>
      <c r="E1380" s="5">
        <f t="shared" si="112"/>
        <v>755.87617565222718</v>
      </c>
    </row>
    <row r="1381" spans="1:5">
      <c r="A1381" s="5">
        <f t="shared" si="108"/>
        <v>138000000</v>
      </c>
      <c r="B1381" s="5">
        <f t="shared" si="111"/>
        <v>3.3789818687202398E-2</v>
      </c>
      <c r="C1381" s="5">
        <f t="shared" si="109"/>
        <v>4.2440012271126211E-2</v>
      </c>
      <c r="D1381">
        <f t="shared" si="110"/>
        <v>1472.5662475249726</v>
      </c>
      <c r="E1381" s="5">
        <f t="shared" si="112"/>
        <v>755.32994533984993</v>
      </c>
    </row>
    <row r="1382" spans="1:5">
      <c r="A1382" s="5">
        <f t="shared" si="108"/>
        <v>138100000</v>
      </c>
      <c r="B1382" s="5">
        <f t="shared" si="111"/>
        <v>3.381430406306269E-2</v>
      </c>
      <c r="C1382" s="5">
        <f t="shared" si="109"/>
        <v>4.2470765903206739E-2</v>
      </c>
      <c r="D1382">
        <f t="shared" si="110"/>
        <v>1471.4999432182929</v>
      </c>
      <c r="E1382" s="5">
        <f t="shared" si="112"/>
        <v>754.78450609387141</v>
      </c>
    </row>
    <row r="1383" spans="1:5">
      <c r="A1383" s="5">
        <f t="shared" si="108"/>
        <v>138200000</v>
      </c>
      <c r="B1383" s="5">
        <f t="shared" si="111"/>
        <v>3.3838789438922982E-2</v>
      </c>
      <c r="C1383" s="5">
        <f t="shared" si="109"/>
        <v>4.250151953528726E-2</v>
      </c>
      <c r="D1383">
        <f t="shared" si="110"/>
        <v>1470.4351820437498</v>
      </c>
      <c r="E1383" s="5">
        <f t="shared" si="112"/>
        <v>754.23985619707105</v>
      </c>
    </row>
    <row r="1384" spans="1:5">
      <c r="A1384" s="5">
        <f t="shared" si="108"/>
        <v>138300000</v>
      </c>
      <c r="B1384" s="5">
        <f t="shared" si="111"/>
        <v>3.3863274814783274E-2</v>
      </c>
      <c r="C1384" s="5">
        <f t="shared" si="109"/>
        <v>4.2532273167367789E-2</v>
      </c>
      <c r="D1384">
        <f t="shared" si="110"/>
        <v>1469.3719606539855</v>
      </c>
      <c r="E1384" s="5">
        <f t="shared" si="112"/>
        <v>753.69599393719432</v>
      </c>
    </row>
    <row r="1385" spans="1:5">
      <c r="A1385" s="5">
        <f t="shared" si="108"/>
        <v>138400000</v>
      </c>
      <c r="B1385" s="5">
        <f t="shared" si="111"/>
        <v>3.3887760190643566E-2</v>
      </c>
      <c r="C1385" s="5">
        <f t="shared" si="109"/>
        <v>4.2563026799448317E-2</v>
      </c>
      <c r="D1385">
        <f t="shared" si="110"/>
        <v>1468.3102757113168</v>
      </c>
      <c r="E1385" s="5">
        <f t="shared" si="112"/>
        <v>753.15291760693628</v>
      </c>
    </row>
    <row r="1386" spans="1:5">
      <c r="A1386" s="5">
        <f t="shared" si="108"/>
        <v>138500000</v>
      </c>
      <c r="B1386" s="5">
        <f t="shared" si="111"/>
        <v>3.3912245566503858E-2</v>
      </c>
      <c r="C1386" s="5">
        <f t="shared" si="109"/>
        <v>4.2593780431528845E-2</v>
      </c>
      <c r="D1386">
        <f t="shared" si="110"/>
        <v>1467.2501238876985</v>
      </c>
      <c r="E1386" s="5">
        <f t="shared" si="112"/>
        <v>752.61062550392171</v>
      </c>
    </row>
    <row r="1387" spans="1:5">
      <c r="A1387" s="5">
        <f t="shared" si="108"/>
        <v>138600000</v>
      </c>
      <c r="B1387" s="5">
        <f t="shared" si="111"/>
        <v>3.3936730942364143E-2</v>
      </c>
      <c r="C1387" s="5">
        <f t="shared" si="109"/>
        <v>4.2624534063609366E-2</v>
      </c>
      <c r="D1387">
        <f t="shared" si="110"/>
        <v>1466.1915018646912</v>
      </c>
      <c r="E1387" s="5">
        <f t="shared" si="112"/>
        <v>752.06911593068912</v>
      </c>
    </row>
    <row r="1388" spans="1:5">
      <c r="A1388" s="5">
        <f t="shared" si="108"/>
        <v>138700000</v>
      </c>
      <c r="B1388" s="5">
        <f t="shared" si="111"/>
        <v>3.3961216318224435E-2</v>
      </c>
      <c r="C1388" s="5">
        <f t="shared" si="109"/>
        <v>4.2655287695689895E-2</v>
      </c>
      <c r="D1388">
        <f t="shared" si="110"/>
        <v>1465.1344063334263</v>
      </c>
      <c r="E1388" s="5">
        <f t="shared" si="112"/>
        <v>751.52838719467263</v>
      </c>
    </row>
    <row r="1389" spans="1:5">
      <c r="A1389" s="5">
        <f t="shared" si="108"/>
        <v>138800000</v>
      </c>
      <c r="B1389" s="5">
        <f t="shared" si="111"/>
        <v>3.3985701694084727E-2</v>
      </c>
      <c r="C1389" s="5">
        <f t="shared" si="109"/>
        <v>4.2686041327770423E-2</v>
      </c>
      <c r="D1389">
        <f t="shared" si="110"/>
        <v>1464.0788339945691</v>
      </c>
      <c r="E1389" s="5">
        <f t="shared" si="112"/>
        <v>750.98843760818329</v>
      </c>
    </row>
    <row r="1390" spans="1:5">
      <c r="A1390" s="5">
        <f t="shared" ref="A1390:A1453" si="113">A1389+100000</f>
        <v>138900000</v>
      </c>
      <c r="B1390" s="5">
        <f t="shared" si="111"/>
        <v>3.4010187069945019E-2</v>
      </c>
      <c r="C1390" s="5">
        <f t="shared" ref="C1390:C1453" si="114">1.256*A1390/(PI()*$G$6)</f>
        <v>4.2716794959850944E-2</v>
      </c>
      <c r="D1390">
        <f t="shared" ref="D1390:D1453" si="115">($G$2*299792458/$G$6/2*9)^2/(4*$G$3*A1390*(1-EXP(-(C1390/B1390)))^2)</f>
        <v>1463.0247815582879</v>
      </c>
      <c r="E1390" s="5">
        <f t="shared" si="112"/>
        <v>750.44926548839317</v>
      </c>
    </row>
    <row r="1391" spans="1:5">
      <c r="A1391" s="5">
        <f t="shared" si="113"/>
        <v>139000000</v>
      </c>
      <c r="B1391" s="5">
        <f t="shared" si="111"/>
        <v>3.4034672445805311E-2</v>
      </c>
      <c r="C1391" s="5">
        <f t="shared" si="114"/>
        <v>4.2747548591931472E-2</v>
      </c>
      <c r="D1391">
        <f t="shared" si="115"/>
        <v>1461.9722457442176</v>
      </c>
      <c r="E1391" s="5">
        <f t="shared" si="112"/>
        <v>749.91086915731626</v>
      </c>
    </row>
    <row r="1392" spans="1:5">
      <c r="A1392" s="5">
        <f t="shared" si="113"/>
        <v>139100000</v>
      </c>
      <c r="B1392" s="5">
        <f t="shared" si="111"/>
        <v>3.4059157821665603E-2</v>
      </c>
      <c r="C1392" s="5">
        <f t="shared" si="114"/>
        <v>4.2778302224012001E-2</v>
      </c>
      <c r="D1392">
        <f t="shared" si="115"/>
        <v>1460.921223281425</v>
      </c>
      <c r="E1392" s="5">
        <f t="shared" si="112"/>
        <v>749.37324694179256</v>
      </c>
    </row>
    <row r="1393" spans="1:5">
      <c r="A1393" s="5">
        <f t="shared" si="113"/>
        <v>139200000</v>
      </c>
      <c r="B1393" s="5">
        <f t="shared" si="111"/>
        <v>3.4083643197525895E-2</v>
      </c>
      <c r="C1393" s="5">
        <f t="shared" si="114"/>
        <v>4.2809055856092529E-2</v>
      </c>
      <c r="D1393">
        <f t="shared" si="115"/>
        <v>1459.8717109083775</v>
      </c>
      <c r="E1393" s="5">
        <f t="shared" si="112"/>
        <v>748.83639717346921</v>
      </c>
    </row>
    <row r="1394" spans="1:5">
      <c r="A1394" s="5">
        <f t="shared" si="113"/>
        <v>139300000</v>
      </c>
      <c r="B1394" s="5">
        <f t="shared" si="111"/>
        <v>3.4108128573386187E-2</v>
      </c>
      <c r="C1394" s="5">
        <f t="shared" si="114"/>
        <v>4.283980948817305E-2</v>
      </c>
      <c r="D1394">
        <f t="shared" si="115"/>
        <v>1458.823705372909</v>
      </c>
      <c r="E1394" s="5">
        <f t="shared" si="112"/>
        <v>748.30031818878467</v>
      </c>
    </row>
    <row r="1395" spans="1:5">
      <c r="A1395" s="5">
        <f t="shared" si="113"/>
        <v>139400000</v>
      </c>
      <c r="B1395" s="5">
        <f t="shared" si="111"/>
        <v>3.4132613949246479E-2</v>
      </c>
      <c r="C1395" s="5">
        <f t="shared" si="114"/>
        <v>4.2870563120253578E-2</v>
      </c>
      <c r="D1395">
        <f t="shared" si="115"/>
        <v>1457.7772034321824</v>
      </c>
      <c r="E1395" s="5">
        <f t="shared" si="112"/>
        <v>747.76500832895033</v>
      </c>
    </row>
    <row r="1396" spans="1:5">
      <c r="A1396" s="5">
        <f t="shared" si="113"/>
        <v>139500000</v>
      </c>
      <c r="B1396" s="5">
        <f t="shared" si="111"/>
        <v>3.4157099325106771E-2</v>
      </c>
      <c r="C1396" s="5">
        <f t="shared" si="114"/>
        <v>4.2901316752334107E-2</v>
      </c>
      <c r="D1396">
        <f t="shared" si="115"/>
        <v>1456.7322018526613</v>
      </c>
      <c r="E1396" s="5">
        <f t="shared" si="112"/>
        <v>747.23046593993433</v>
      </c>
    </row>
    <row r="1397" spans="1:5">
      <c r="A1397" s="5">
        <f t="shared" si="113"/>
        <v>139600000</v>
      </c>
      <c r="B1397" s="5">
        <f t="shared" si="111"/>
        <v>3.4181584700967063E-2</v>
      </c>
      <c r="C1397" s="5">
        <f t="shared" si="114"/>
        <v>4.2932070384414628E-2</v>
      </c>
      <c r="D1397">
        <f t="shared" si="115"/>
        <v>1455.6886974100732</v>
      </c>
      <c r="E1397" s="5">
        <f t="shared" si="112"/>
        <v>746.69668937244421</v>
      </c>
    </row>
    <row r="1398" spans="1:5">
      <c r="A1398" s="5">
        <f t="shared" si="113"/>
        <v>139700000</v>
      </c>
      <c r="B1398" s="5">
        <f t="shared" si="111"/>
        <v>3.4206070076827355E-2</v>
      </c>
      <c r="C1398" s="5">
        <f t="shared" si="114"/>
        <v>4.2962824016495156E-2</v>
      </c>
      <c r="D1398">
        <f t="shared" si="115"/>
        <v>1454.6466868893788</v>
      </c>
      <c r="E1398" s="5">
        <f t="shared" si="112"/>
        <v>746.1636769819097</v>
      </c>
    </row>
    <row r="1399" spans="1:5">
      <c r="A1399" s="5">
        <f t="shared" si="113"/>
        <v>139800000</v>
      </c>
      <c r="B1399" s="5">
        <f t="shared" si="111"/>
        <v>3.4230555452687647E-2</v>
      </c>
      <c r="C1399" s="5">
        <f t="shared" si="114"/>
        <v>4.2993577648575684E-2</v>
      </c>
      <c r="D1399">
        <f t="shared" si="115"/>
        <v>1453.6061670847371</v>
      </c>
      <c r="E1399" s="5">
        <f t="shared" si="112"/>
        <v>745.63142712846604</v>
      </c>
    </row>
    <row r="1400" spans="1:5">
      <c r="A1400" s="5">
        <f t="shared" si="113"/>
        <v>139900000</v>
      </c>
      <c r="B1400" s="5">
        <f t="shared" si="111"/>
        <v>3.4255040828547939E-2</v>
      </c>
      <c r="C1400" s="5">
        <f t="shared" si="114"/>
        <v>4.3024331280656213E-2</v>
      </c>
      <c r="D1400">
        <f t="shared" si="115"/>
        <v>1452.5671347994728</v>
      </c>
      <c r="E1400" s="5">
        <f t="shared" si="112"/>
        <v>745.09993817693703</v>
      </c>
    </row>
    <row r="1401" spans="1:5">
      <c r="A1401" s="5">
        <f t="shared" si="113"/>
        <v>140000000</v>
      </c>
      <c r="B1401" s="5">
        <f t="shared" si="111"/>
        <v>3.4279526204408231E-2</v>
      </c>
      <c r="C1401" s="5">
        <f t="shared" si="114"/>
        <v>4.3055084912736734E-2</v>
      </c>
      <c r="D1401">
        <f t="shared" si="115"/>
        <v>1451.5295868460444</v>
      </c>
      <c r="E1401" s="5">
        <f t="shared" si="112"/>
        <v>744.56920849681899</v>
      </c>
    </row>
    <row r="1402" spans="1:5">
      <c r="A1402" s="5">
        <f t="shared" si="113"/>
        <v>140100000</v>
      </c>
      <c r="B1402" s="5">
        <f t="shared" si="111"/>
        <v>3.4304011580268523E-2</v>
      </c>
      <c r="C1402" s="5">
        <f t="shared" si="114"/>
        <v>4.3085838544817262E-2</v>
      </c>
      <c r="D1402">
        <f t="shared" si="115"/>
        <v>1450.4935200460118</v>
      </c>
      <c r="E1402" s="5">
        <f t="shared" si="112"/>
        <v>744.03923646226315</v>
      </c>
    </row>
    <row r="1403" spans="1:5">
      <c r="A1403" s="5">
        <f t="shared" si="113"/>
        <v>140200000</v>
      </c>
      <c r="B1403" s="5">
        <f t="shared" si="111"/>
        <v>3.4328496956128815E-2</v>
      </c>
      <c r="C1403" s="5">
        <f t="shared" si="114"/>
        <v>4.311659217689779E-2</v>
      </c>
      <c r="D1403">
        <f t="shared" si="115"/>
        <v>1449.4589312300016</v>
      </c>
      <c r="E1403" s="5">
        <f t="shared" si="112"/>
        <v>743.51002045205871</v>
      </c>
    </row>
    <row r="1404" spans="1:5">
      <c r="A1404" s="5">
        <f t="shared" si="113"/>
        <v>140300000</v>
      </c>
      <c r="B1404" s="5">
        <f t="shared" si="111"/>
        <v>3.4352982331989107E-2</v>
      </c>
      <c r="C1404" s="5">
        <f t="shared" si="114"/>
        <v>4.3147345808978312E-2</v>
      </c>
      <c r="D1404">
        <f t="shared" si="115"/>
        <v>1448.4258172376778</v>
      </c>
      <c r="E1404" s="5">
        <f t="shared" si="112"/>
        <v>742.98155884961795</v>
      </c>
    </row>
    <row r="1405" spans="1:5">
      <c r="A1405" s="5">
        <f t="shared" si="113"/>
        <v>140400000</v>
      </c>
      <c r="B1405" s="5">
        <f t="shared" si="111"/>
        <v>3.4377467707849392E-2</v>
      </c>
      <c r="C1405" s="5">
        <f t="shared" si="114"/>
        <v>4.317809944105884E-2</v>
      </c>
      <c r="D1405">
        <f t="shared" si="115"/>
        <v>1447.3941749177084</v>
      </c>
      <c r="E1405" s="5">
        <f t="shared" si="112"/>
        <v>742.45385004295838</v>
      </c>
    </row>
    <row r="1406" spans="1:5">
      <c r="A1406" s="5">
        <f t="shared" si="113"/>
        <v>140500000</v>
      </c>
      <c r="B1406" s="5">
        <f t="shared" si="111"/>
        <v>3.4401953083709684E-2</v>
      </c>
      <c r="C1406" s="5">
        <f t="shared" si="114"/>
        <v>4.3208853073139368E-2</v>
      </c>
      <c r="D1406">
        <f t="shared" si="115"/>
        <v>1446.3640011277309</v>
      </c>
      <c r="E1406" s="5">
        <f t="shared" si="112"/>
        <v>741.92689242468703</v>
      </c>
    </row>
    <row r="1407" spans="1:5">
      <c r="A1407" s="5">
        <f t="shared" si="113"/>
        <v>140600000</v>
      </c>
      <c r="B1407" s="5">
        <f t="shared" si="111"/>
        <v>3.4426438459569976E-2</v>
      </c>
      <c r="C1407" s="5">
        <f t="shared" si="114"/>
        <v>4.3239606705219896E-2</v>
      </c>
      <c r="D1407">
        <f t="shared" si="115"/>
        <v>1445.3352927343255</v>
      </c>
      <c r="E1407" s="5">
        <f t="shared" si="112"/>
        <v>741.40068439198365</v>
      </c>
    </row>
    <row r="1408" spans="1:5">
      <c r="A1408" s="5">
        <f t="shared" si="113"/>
        <v>140700000</v>
      </c>
      <c r="B1408" s="5">
        <f t="shared" si="111"/>
        <v>3.4450923835430268E-2</v>
      </c>
      <c r="C1408" s="5">
        <f t="shared" si="114"/>
        <v>4.3270360337300418E-2</v>
      </c>
      <c r="D1408">
        <f t="shared" si="115"/>
        <v>1444.3080466129798</v>
      </c>
      <c r="E1408" s="5">
        <f t="shared" si="112"/>
        <v>740.87522434658467</v>
      </c>
    </row>
    <row r="1409" spans="1:5">
      <c r="A1409" s="5">
        <f t="shared" si="113"/>
        <v>140800000</v>
      </c>
      <c r="B1409" s="5">
        <f t="shared" si="111"/>
        <v>3.447540921129056E-2</v>
      </c>
      <c r="C1409" s="5">
        <f t="shared" si="114"/>
        <v>4.3301113969380946E-2</v>
      </c>
      <c r="D1409">
        <f t="shared" si="115"/>
        <v>1443.2822596480555</v>
      </c>
      <c r="E1409" s="5">
        <f t="shared" si="112"/>
        <v>740.35051069476731</v>
      </c>
    </row>
    <row r="1410" spans="1:5">
      <c r="A1410" s="5">
        <f t="shared" si="113"/>
        <v>140900000</v>
      </c>
      <c r="B1410" s="5">
        <f t="shared" si="111"/>
        <v>3.4499894587150852E-2</v>
      </c>
      <c r="C1410" s="5">
        <f t="shared" si="114"/>
        <v>4.3331867601461474E-2</v>
      </c>
      <c r="D1410">
        <f t="shared" si="115"/>
        <v>1442.2579287327624</v>
      </c>
      <c r="E1410" s="5">
        <f t="shared" si="112"/>
        <v>739.82654184733269</v>
      </c>
    </row>
    <row r="1411" spans="1:5">
      <c r="A1411" s="5">
        <f t="shared" si="113"/>
        <v>141000000</v>
      </c>
      <c r="B1411" s="5">
        <f t="shared" ref="B1411:B1474" si="116">A1411/(PI()*1300000000)</f>
        <v>3.4524379963011144E-2</v>
      </c>
      <c r="C1411" s="5">
        <f t="shared" si="114"/>
        <v>4.3362621233541995E-2</v>
      </c>
      <c r="D1411">
        <f t="shared" si="115"/>
        <v>1441.2350507691222</v>
      </c>
      <c r="E1411" s="5">
        <f t="shared" ref="E1411:E1474" si="117">($G$2*299792458/$G$6/2*9)^2/(4*$G$3*A1411)*(1+($G$7*$G$3*A1411)/($G$2*299792458/$G$6/2*9))^2</f>
        <v>739.30331621959147</v>
      </c>
    </row>
    <row r="1412" spans="1:5">
      <c r="A1412" s="5">
        <f t="shared" si="113"/>
        <v>141100000</v>
      </c>
      <c r="B1412" s="5">
        <f t="shared" si="116"/>
        <v>3.4548865338871436E-2</v>
      </c>
      <c r="C1412" s="5">
        <f t="shared" si="114"/>
        <v>4.3393374865622523E-2</v>
      </c>
      <c r="D1412">
        <f t="shared" si="115"/>
        <v>1440.2136226679393</v>
      </c>
      <c r="E1412" s="5">
        <f t="shared" si="117"/>
        <v>738.7808322313449</v>
      </c>
    </row>
    <row r="1413" spans="1:5">
      <c r="A1413" s="5">
        <f t="shared" si="113"/>
        <v>141200000</v>
      </c>
      <c r="B1413" s="5">
        <f t="shared" si="116"/>
        <v>3.4573350714731728E-2</v>
      </c>
      <c r="C1413" s="5">
        <f t="shared" si="114"/>
        <v>4.3424128497703052E-2</v>
      </c>
      <c r="D1413">
        <f t="shared" si="115"/>
        <v>1439.1936413487695</v>
      </c>
      <c r="E1413" s="5">
        <f t="shared" si="117"/>
        <v>738.25908830687194</v>
      </c>
    </row>
    <row r="1414" spans="1:5">
      <c r="A1414" s="5">
        <f t="shared" si="113"/>
        <v>141300000</v>
      </c>
      <c r="B1414" s="5">
        <f t="shared" si="116"/>
        <v>3.459783609059202E-2</v>
      </c>
      <c r="C1414" s="5">
        <f t="shared" si="114"/>
        <v>4.345488212978358E-2</v>
      </c>
      <c r="D1414">
        <f t="shared" si="115"/>
        <v>1438.1751037398885</v>
      </c>
      <c r="E1414" s="5">
        <f t="shared" si="117"/>
        <v>737.73808287491215</v>
      </c>
    </row>
    <row r="1415" spans="1:5">
      <c r="A1415" s="5">
        <f t="shared" si="113"/>
        <v>141400000</v>
      </c>
      <c r="B1415" s="5">
        <f t="shared" si="116"/>
        <v>3.4622321466452312E-2</v>
      </c>
      <c r="C1415" s="5">
        <f t="shared" si="114"/>
        <v>4.3485635761864101E-2</v>
      </c>
      <c r="D1415">
        <f t="shared" si="115"/>
        <v>1437.1580067782618</v>
      </c>
      <c r="E1415" s="5">
        <f t="shared" si="117"/>
        <v>737.21781436864967</v>
      </c>
    </row>
    <row r="1416" spans="1:5">
      <c r="A1416" s="5">
        <f t="shared" si="113"/>
        <v>141500000</v>
      </c>
      <c r="B1416" s="5">
        <f t="shared" si="116"/>
        <v>3.4646806842312604E-2</v>
      </c>
      <c r="C1416" s="5">
        <f t="shared" si="114"/>
        <v>4.3516389393944629E-2</v>
      </c>
      <c r="D1416">
        <f t="shared" si="115"/>
        <v>1436.1423474095141</v>
      </c>
      <c r="E1416" s="5">
        <f t="shared" si="117"/>
        <v>736.69828122569754</v>
      </c>
    </row>
    <row r="1417" spans="1:5">
      <c r="A1417" s="5">
        <f t="shared" si="113"/>
        <v>141600000</v>
      </c>
      <c r="B1417" s="5">
        <f t="shared" si="116"/>
        <v>3.4671292218172896E-2</v>
      </c>
      <c r="C1417" s="5">
        <f t="shared" si="114"/>
        <v>4.3547143026025158E-2</v>
      </c>
      <c r="D1417">
        <f t="shared" si="115"/>
        <v>1435.1281225878972</v>
      </c>
      <c r="E1417" s="5">
        <f t="shared" si="117"/>
        <v>736.17948188808327</v>
      </c>
    </row>
    <row r="1418" spans="1:5">
      <c r="A1418" s="5">
        <f t="shared" si="113"/>
        <v>141700000</v>
      </c>
      <c r="B1418" s="5">
        <f t="shared" si="116"/>
        <v>3.4695777594033188E-2</v>
      </c>
      <c r="C1418" s="5">
        <f t="shared" si="114"/>
        <v>4.3577896658105679E-2</v>
      </c>
      <c r="D1418">
        <f t="shared" si="115"/>
        <v>1434.1153292762613</v>
      </c>
      <c r="E1418" s="5">
        <f t="shared" si="117"/>
        <v>735.66141480223098</v>
      </c>
    </row>
    <row r="1419" spans="1:5">
      <c r="A1419" s="5">
        <f t="shared" si="113"/>
        <v>141800000</v>
      </c>
      <c r="B1419" s="5">
        <f t="shared" si="116"/>
        <v>3.472026296989348E-2</v>
      </c>
      <c r="C1419" s="5">
        <f t="shared" si="114"/>
        <v>4.3608650290186207E-2</v>
      </c>
      <c r="D1419">
        <f t="shared" si="115"/>
        <v>1433.1039644460243</v>
      </c>
      <c r="E1419" s="5">
        <f t="shared" si="117"/>
        <v>735.14407841894865</v>
      </c>
    </row>
    <row r="1420" spans="1:5">
      <c r="A1420" s="5">
        <f t="shared" si="113"/>
        <v>141900000</v>
      </c>
      <c r="B1420" s="5">
        <f t="shared" si="116"/>
        <v>3.4744748345753772E-2</v>
      </c>
      <c r="C1420" s="5">
        <f t="shared" si="114"/>
        <v>4.3639403922266735E-2</v>
      </c>
      <c r="D1420">
        <f t="shared" si="115"/>
        <v>1432.0940250771405</v>
      </c>
      <c r="E1420" s="5">
        <f t="shared" si="117"/>
        <v>734.6274711934102</v>
      </c>
    </row>
    <row r="1421" spans="1:5">
      <c r="A1421" s="5">
        <f t="shared" si="113"/>
        <v>142000000</v>
      </c>
      <c r="B1421" s="5">
        <f t="shared" si="116"/>
        <v>3.4769233721614064E-2</v>
      </c>
      <c r="C1421" s="5">
        <f t="shared" si="114"/>
        <v>4.3670157554347264E-2</v>
      </c>
      <c r="D1421">
        <f t="shared" si="115"/>
        <v>1431.0855081580719</v>
      </c>
      <c r="E1421" s="5">
        <f t="shared" si="117"/>
        <v>734.11159158514147</v>
      </c>
    </row>
    <row r="1422" spans="1:5">
      <c r="A1422" s="5">
        <f t="shared" si="113"/>
        <v>142100000</v>
      </c>
      <c r="B1422" s="5">
        <f t="shared" si="116"/>
        <v>3.4793719097474356E-2</v>
      </c>
      <c r="C1422" s="5">
        <f t="shared" si="114"/>
        <v>4.3700911186427785E-2</v>
      </c>
      <c r="D1422">
        <f t="shared" si="115"/>
        <v>1430.0784106857582</v>
      </c>
      <c r="E1422" s="5">
        <f t="shared" si="117"/>
        <v>733.59643805800454</v>
      </c>
    </row>
    <row r="1423" spans="1:5">
      <c r="A1423" s="5">
        <f t="shared" si="113"/>
        <v>142200000</v>
      </c>
      <c r="B1423" s="5">
        <f t="shared" si="116"/>
        <v>3.4818204473334641E-2</v>
      </c>
      <c r="C1423" s="5">
        <f t="shared" si="114"/>
        <v>4.3731664818508313E-2</v>
      </c>
      <c r="D1423">
        <f t="shared" si="115"/>
        <v>1429.072729665585</v>
      </c>
      <c r="E1423" s="5">
        <f t="shared" si="117"/>
        <v>733.08200908018284</v>
      </c>
    </row>
    <row r="1424" spans="1:5">
      <c r="A1424" s="5">
        <f t="shared" si="113"/>
        <v>142300000</v>
      </c>
      <c r="B1424" s="5">
        <f t="shared" si="116"/>
        <v>3.4842689849194933E-2</v>
      </c>
      <c r="C1424" s="5">
        <f t="shared" si="114"/>
        <v>4.3762418450588841E-2</v>
      </c>
      <c r="D1424">
        <f t="shared" si="115"/>
        <v>1428.0684621113576</v>
      </c>
      <c r="E1424" s="5">
        <f t="shared" si="117"/>
        <v>732.56830312416571</v>
      </c>
    </row>
    <row r="1425" spans="1:5">
      <c r="A1425" s="5">
        <f t="shared" si="113"/>
        <v>142400000</v>
      </c>
      <c r="B1425" s="5">
        <f t="shared" si="116"/>
        <v>3.4867175225055225E-2</v>
      </c>
      <c r="C1425" s="5">
        <f t="shared" si="114"/>
        <v>4.3793172082669363E-2</v>
      </c>
      <c r="D1425">
        <f t="shared" si="115"/>
        <v>1427.0656050452685</v>
      </c>
      <c r="E1425" s="5">
        <f t="shared" si="117"/>
        <v>732.05531866673277</v>
      </c>
    </row>
    <row r="1426" spans="1:5">
      <c r="A1426" s="5">
        <f t="shared" si="113"/>
        <v>142500000</v>
      </c>
      <c r="B1426" s="5">
        <f t="shared" si="116"/>
        <v>3.4891660600915517E-2</v>
      </c>
      <c r="C1426" s="5">
        <f t="shared" si="114"/>
        <v>4.3823925714749891E-2</v>
      </c>
      <c r="D1426">
        <f t="shared" si="115"/>
        <v>1426.0641554978683</v>
      </c>
      <c r="E1426" s="5">
        <f t="shared" si="117"/>
        <v>731.54305418893966</v>
      </c>
    </row>
    <row r="1427" spans="1:5">
      <c r="A1427" s="5">
        <f t="shared" si="113"/>
        <v>142600000</v>
      </c>
      <c r="B1427" s="5">
        <f t="shared" si="116"/>
        <v>3.4916145976775809E-2</v>
      </c>
      <c r="C1427" s="5">
        <f t="shared" si="114"/>
        <v>4.3854679346830419E-2</v>
      </c>
      <c r="D1427">
        <f t="shared" si="115"/>
        <v>1425.0641105080379</v>
      </c>
      <c r="E1427" s="5">
        <f t="shared" si="117"/>
        <v>731.03150817610299</v>
      </c>
    </row>
    <row r="1428" spans="1:5">
      <c r="A1428" s="5">
        <f t="shared" si="113"/>
        <v>142700000</v>
      </c>
      <c r="B1428" s="5">
        <f t="shared" si="116"/>
        <v>3.4940631352636101E-2</v>
      </c>
      <c r="C1428" s="5">
        <f t="shared" si="114"/>
        <v>4.3885432978910947E-2</v>
      </c>
      <c r="D1428">
        <f t="shared" si="115"/>
        <v>1424.0654671229586</v>
      </c>
      <c r="E1428" s="5">
        <f t="shared" si="117"/>
        <v>730.52067911778454</v>
      </c>
    </row>
    <row r="1429" spans="1:5">
      <c r="A1429" s="5">
        <f t="shared" si="113"/>
        <v>142800000</v>
      </c>
      <c r="B1429" s="5">
        <f t="shared" si="116"/>
        <v>3.4965116728496393E-2</v>
      </c>
      <c r="C1429" s="5">
        <f t="shared" si="114"/>
        <v>4.3916186610991469E-2</v>
      </c>
      <c r="D1429">
        <f t="shared" si="115"/>
        <v>1423.0682223980828</v>
      </c>
      <c r="E1429" s="5">
        <f t="shared" si="117"/>
        <v>730.01056550777764</v>
      </c>
    </row>
    <row r="1430" spans="1:5">
      <c r="A1430" s="5">
        <f t="shared" si="113"/>
        <v>142900000</v>
      </c>
      <c r="B1430" s="5">
        <f t="shared" si="116"/>
        <v>3.4989602104356685E-2</v>
      </c>
      <c r="C1430" s="5">
        <f t="shared" si="114"/>
        <v>4.3946940243071997E-2</v>
      </c>
      <c r="D1430">
        <f t="shared" si="115"/>
        <v>1422.0723733971042</v>
      </c>
      <c r="E1430" s="5">
        <f t="shared" si="117"/>
        <v>729.50116584409102</v>
      </c>
    </row>
    <row r="1431" spans="1:5">
      <c r="A1431" s="5">
        <f t="shared" si="113"/>
        <v>143000000</v>
      </c>
      <c r="B1431" s="5">
        <f t="shared" si="116"/>
        <v>3.5014087480216977E-2</v>
      </c>
      <c r="C1431" s="5">
        <f t="shared" si="114"/>
        <v>4.3977693875152525E-2</v>
      </c>
      <c r="D1431">
        <f t="shared" si="115"/>
        <v>1421.0779171919316</v>
      </c>
      <c r="E1431" s="5">
        <f t="shared" si="117"/>
        <v>728.99247862893549</v>
      </c>
    </row>
    <row r="1432" spans="1:5">
      <c r="A1432" s="5">
        <f t="shared" si="113"/>
        <v>143100000</v>
      </c>
      <c r="B1432" s="5">
        <f t="shared" si="116"/>
        <v>3.5038572856077269E-2</v>
      </c>
      <c r="C1432" s="5">
        <f t="shared" si="114"/>
        <v>4.4008447507233046E-2</v>
      </c>
      <c r="D1432">
        <f t="shared" si="115"/>
        <v>1420.084850862657</v>
      </c>
      <c r="E1432" s="5">
        <f t="shared" si="117"/>
        <v>728.48450236870815</v>
      </c>
    </row>
    <row r="1433" spans="1:5">
      <c r="A1433" s="5">
        <f t="shared" si="113"/>
        <v>143200000</v>
      </c>
      <c r="B1433" s="5">
        <f t="shared" si="116"/>
        <v>3.5063058231937561E-2</v>
      </c>
      <c r="C1433" s="5">
        <f t="shared" si="114"/>
        <v>4.4039201139313575E-2</v>
      </c>
      <c r="D1433">
        <f t="shared" si="115"/>
        <v>1419.0931714975293</v>
      </c>
      <c r="E1433" s="5">
        <f t="shared" si="117"/>
        <v>727.97723557397831</v>
      </c>
    </row>
    <row r="1434" spans="1:5">
      <c r="A1434" s="5">
        <f t="shared" si="113"/>
        <v>143300000</v>
      </c>
      <c r="B1434" s="5">
        <f t="shared" si="116"/>
        <v>3.5087543607797853E-2</v>
      </c>
      <c r="C1434" s="5">
        <f t="shared" si="114"/>
        <v>4.4069954771394103E-2</v>
      </c>
      <c r="D1434">
        <f t="shared" si="115"/>
        <v>1418.1028761929256</v>
      </c>
      <c r="E1434" s="5">
        <f t="shared" si="117"/>
        <v>727.47067675947278</v>
      </c>
    </row>
    <row r="1435" spans="1:5">
      <c r="A1435" s="5">
        <f t="shared" si="113"/>
        <v>143400000</v>
      </c>
      <c r="B1435" s="5">
        <f t="shared" si="116"/>
        <v>3.5112028983658145E-2</v>
      </c>
      <c r="C1435" s="5">
        <f t="shared" si="114"/>
        <v>4.4100708403474631E-2</v>
      </c>
      <c r="D1435">
        <f t="shared" si="115"/>
        <v>1417.1139620533208</v>
      </c>
      <c r="E1435" s="5">
        <f t="shared" si="117"/>
        <v>726.96482444406149</v>
      </c>
    </row>
    <row r="1436" spans="1:5">
      <c r="A1436" s="5">
        <f t="shared" si="113"/>
        <v>143500000</v>
      </c>
      <c r="B1436" s="5">
        <f t="shared" si="116"/>
        <v>3.5136514359518436E-2</v>
      </c>
      <c r="C1436" s="5">
        <f t="shared" si="114"/>
        <v>4.4131462035555152E-2</v>
      </c>
      <c r="D1436">
        <f t="shared" si="115"/>
        <v>1416.1264261912631</v>
      </c>
      <c r="E1436" s="5">
        <f t="shared" si="117"/>
        <v>726.45967715074289</v>
      </c>
    </row>
    <row r="1437" spans="1:5">
      <c r="A1437" s="5">
        <f t="shared" si="113"/>
        <v>143600000</v>
      </c>
      <c r="B1437" s="5">
        <f t="shared" si="116"/>
        <v>3.5160999735378728E-2</v>
      </c>
      <c r="C1437" s="5">
        <f t="shared" si="114"/>
        <v>4.4162215667635681E-2</v>
      </c>
      <c r="D1437">
        <f t="shared" si="115"/>
        <v>1415.1402657273416</v>
      </c>
      <c r="E1437" s="5">
        <f t="shared" si="117"/>
        <v>725.9552334066293</v>
      </c>
    </row>
    <row r="1438" spans="1:5">
      <c r="A1438" s="5">
        <f t="shared" si="113"/>
        <v>143700000</v>
      </c>
      <c r="B1438" s="5">
        <f t="shared" si="116"/>
        <v>3.518548511123902E-2</v>
      </c>
      <c r="C1438" s="5">
        <f t="shared" si="114"/>
        <v>4.4192969299716209E-2</v>
      </c>
      <c r="D1438">
        <f t="shared" si="115"/>
        <v>1414.1554777901615</v>
      </c>
      <c r="E1438" s="5">
        <f t="shared" si="117"/>
        <v>725.45149174293363</v>
      </c>
    </row>
    <row r="1439" spans="1:5">
      <c r="A1439" s="5">
        <f t="shared" si="113"/>
        <v>143800000</v>
      </c>
      <c r="B1439" s="5">
        <f t="shared" si="116"/>
        <v>3.5209970487099312E-2</v>
      </c>
      <c r="C1439" s="5">
        <f t="shared" si="114"/>
        <v>4.422372293179673E-2</v>
      </c>
      <c r="D1439">
        <f t="shared" si="115"/>
        <v>1413.172059516316</v>
      </c>
      <c r="E1439" s="5">
        <f t="shared" si="117"/>
        <v>724.94845069495352</v>
      </c>
    </row>
    <row r="1440" spans="1:5">
      <c r="A1440" s="5">
        <f t="shared" si="113"/>
        <v>143900000</v>
      </c>
      <c r="B1440" s="5">
        <f t="shared" si="116"/>
        <v>3.5234455862959604E-2</v>
      </c>
      <c r="C1440" s="5">
        <f t="shared" si="114"/>
        <v>4.4254476563877258E-2</v>
      </c>
      <c r="D1440">
        <f t="shared" si="115"/>
        <v>1412.190008050356</v>
      </c>
      <c r="E1440" s="5">
        <f t="shared" si="117"/>
        <v>724.44610880205892</v>
      </c>
    </row>
    <row r="1441" spans="1:5">
      <c r="A1441" s="5">
        <f t="shared" si="113"/>
        <v>144000000</v>
      </c>
      <c r="B1441" s="5">
        <f t="shared" si="116"/>
        <v>3.5258941238819889E-2</v>
      </c>
      <c r="C1441" s="5">
        <f t="shared" si="114"/>
        <v>4.4285230195957787E-2</v>
      </c>
      <c r="D1441">
        <f t="shared" si="115"/>
        <v>1411.2093205447652</v>
      </c>
      <c r="E1441" s="5">
        <f t="shared" si="117"/>
        <v>723.94446460767688</v>
      </c>
    </row>
    <row r="1442" spans="1:5">
      <c r="A1442" s="5">
        <f t="shared" si="113"/>
        <v>144100000</v>
      </c>
      <c r="B1442" s="5">
        <f t="shared" si="116"/>
        <v>3.5283426614680181E-2</v>
      </c>
      <c r="C1442" s="5">
        <f t="shared" si="114"/>
        <v>4.4315983828038315E-2</v>
      </c>
      <c r="D1442">
        <f t="shared" si="115"/>
        <v>1410.2299941599319</v>
      </c>
      <c r="E1442" s="5">
        <f t="shared" si="117"/>
        <v>723.44351665927695</v>
      </c>
    </row>
    <row r="1443" spans="1:5">
      <c r="A1443" s="5">
        <f t="shared" si="113"/>
        <v>144200000</v>
      </c>
      <c r="B1443" s="5">
        <f t="shared" si="116"/>
        <v>3.5307911990540473E-2</v>
      </c>
      <c r="C1443" s="5">
        <f t="shared" si="114"/>
        <v>4.4346737460118836E-2</v>
      </c>
      <c r="D1443">
        <f t="shared" si="115"/>
        <v>1409.2520260641209</v>
      </c>
      <c r="E1443" s="5">
        <f t="shared" si="117"/>
        <v>722.943263508359</v>
      </c>
    </row>
    <row r="1444" spans="1:5">
      <c r="A1444" s="5">
        <f t="shared" si="113"/>
        <v>144300000</v>
      </c>
      <c r="B1444" s="5">
        <f t="shared" si="116"/>
        <v>3.5332397366400765E-2</v>
      </c>
      <c r="C1444" s="5">
        <f t="shared" si="114"/>
        <v>4.4377491092199364E-2</v>
      </c>
      <c r="D1444">
        <f t="shared" si="115"/>
        <v>1408.2754134334457</v>
      </c>
      <c r="E1444" s="5">
        <f t="shared" si="117"/>
        <v>722.44370371043772</v>
      </c>
    </row>
    <row r="1445" spans="1:5">
      <c r="A1445" s="5">
        <f t="shared" si="113"/>
        <v>144400000</v>
      </c>
      <c r="B1445" s="5">
        <f t="shared" si="116"/>
        <v>3.5356882742261057E-2</v>
      </c>
      <c r="C1445" s="5">
        <f t="shared" si="114"/>
        <v>4.4408244724279893E-2</v>
      </c>
      <c r="D1445">
        <f t="shared" si="115"/>
        <v>1407.3001534518435</v>
      </c>
      <c r="E1445" s="5">
        <f t="shared" si="117"/>
        <v>721.94483582502835</v>
      </c>
    </row>
    <row r="1446" spans="1:5">
      <c r="A1446" s="5">
        <f t="shared" si="113"/>
        <v>144500000</v>
      </c>
      <c r="B1446" s="5">
        <f t="shared" si="116"/>
        <v>3.5381368118121349E-2</v>
      </c>
      <c r="C1446" s="5">
        <f t="shared" si="114"/>
        <v>4.4438998356360414E-2</v>
      </c>
      <c r="D1446">
        <f t="shared" si="115"/>
        <v>1406.3262433110465</v>
      </c>
      <c r="E1446" s="5">
        <f t="shared" si="117"/>
        <v>721.44665841563517</v>
      </c>
    </row>
    <row r="1447" spans="1:5">
      <c r="A1447" s="5">
        <f t="shared" si="113"/>
        <v>144600000</v>
      </c>
      <c r="B1447" s="5">
        <f t="shared" si="116"/>
        <v>3.5405853493981641E-2</v>
      </c>
      <c r="C1447" s="5">
        <f t="shared" si="114"/>
        <v>4.4469751988440942E-2</v>
      </c>
      <c r="D1447">
        <f t="shared" si="115"/>
        <v>1405.3536802105548</v>
      </c>
      <c r="E1447" s="5">
        <f t="shared" si="117"/>
        <v>720.94917004973502</v>
      </c>
    </row>
    <row r="1448" spans="1:5">
      <c r="A1448" s="5">
        <f t="shared" si="113"/>
        <v>144700000</v>
      </c>
      <c r="B1448" s="5">
        <f t="shared" si="116"/>
        <v>3.5430338869841933E-2</v>
      </c>
      <c r="C1448" s="5">
        <f t="shared" si="114"/>
        <v>4.450050562052147E-2</v>
      </c>
      <c r="D1448">
        <f t="shared" si="115"/>
        <v>1404.3824613576105</v>
      </c>
      <c r="E1448" s="5">
        <f t="shared" si="117"/>
        <v>720.45236929876478</v>
      </c>
    </row>
    <row r="1449" spans="1:5">
      <c r="A1449" s="5">
        <f t="shared" si="113"/>
        <v>144800000</v>
      </c>
      <c r="B1449" s="5">
        <f t="shared" si="116"/>
        <v>3.5454824245702225E-2</v>
      </c>
      <c r="C1449" s="5">
        <f t="shared" si="114"/>
        <v>4.4531259252601998E-2</v>
      </c>
      <c r="D1449">
        <f t="shared" si="115"/>
        <v>1403.4125839671701</v>
      </c>
      <c r="E1449" s="5">
        <f t="shared" si="117"/>
        <v>719.95625473810776</v>
      </c>
    </row>
    <row r="1450" spans="1:5">
      <c r="A1450" s="5">
        <f t="shared" si="113"/>
        <v>144900000</v>
      </c>
      <c r="B1450" s="5">
        <f t="shared" si="116"/>
        <v>3.5479309621562517E-2</v>
      </c>
      <c r="C1450" s="5">
        <f t="shared" si="114"/>
        <v>4.456201288468252E-2</v>
      </c>
      <c r="D1450">
        <f t="shared" si="115"/>
        <v>1402.4440452618787</v>
      </c>
      <c r="E1450" s="5">
        <f t="shared" si="117"/>
        <v>719.4608249470806</v>
      </c>
    </row>
    <row r="1451" spans="1:5">
      <c r="A1451" s="5">
        <f t="shared" si="113"/>
        <v>145000000</v>
      </c>
      <c r="B1451" s="5">
        <f t="shared" si="116"/>
        <v>3.5503794997422809E-2</v>
      </c>
      <c r="C1451" s="5">
        <f t="shared" si="114"/>
        <v>4.4592766516763048E-2</v>
      </c>
      <c r="D1451">
        <f t="shared" si="115"/>
        <v>1401.476842472043</v>
      </c>
      <c r="E1451" s="5">
        <f t="shared" si="117"/>
        <v>718.96607850891826</v>
      </c>
    </row>
    <row r="1452" spans="1:5">
      <c r="A1452" s="5">
        <f t="shared" si="113"/>
        <v>145100000</v>
      </c>
      <c r="B1452" s="5">
        <f t="shared" si="116"/>
        <v>3.5528280373283101E-2</v>
      </c>
      <c r="C1452" s="5">
        <f t="shared" si="114"/>
        <v>4.4623520148843576E-2</v>
      </c>
      <c r="D1452">
        <f t="shared" si="115"/>
        <v>1400.5109728356047</v>
      </c>
      <c r="E1452" s="5">
        <f t="shared" si="117"/>
        <v>718.47201401076154</v>
      </c>
    </row>
    <row r="1453" spans="1:5">
      <c r="A1453" s="5">
        <f t="shared" si="113"/>
        <v>145200000</v>
      </c>
      <c r="B1453" s="5">
        <f t="shared" si="116"/>
        <v>3.5552765749143393E-2</v>
      </c>
      <c r="C1453" s="5">
        <f t="shared" si="114"/>
        <v>4.4654273780924097E-2</v>
      </c>
      <c r="D1453">
        <f t="shared" si="115"/>
        <v>1399.5464335981144</v>
      </c>
      <c r="E1453" s="5">
        <f t="shared" si="117"/>
        <v>717.97863004364376</v>
      </c>
    </row>
    <row r="1454" spans="1:5">
      <c r="A1454" s="5">
        <f t="shared" ref="A1454:A1517" si="118">A1453+100000</f>
        <v>145300000</v>
      </c>
      <c r="B1454" s="5">
        <f t="shared" si="116"/>
        <v>3.5577251125003685E-2</v>
      </c>
      <c r="C1454" s="5">
        <f t="shared" ref="C1454:C1517" si="119">1.256*A1454/(PI()*$G$6)</f>
        <v>4.4685027413004626E-2</v>
      </c>
      <c r="D1454">
        <f t="shared" ref="D1454:D1517" si="120">($G$2*299792458/$G$6/2*9)^2/(4*$G$3*A1454*(1-EXP(-(C1454/B1454)))^2)</f>
        <v>1398.5832220127063</v>
      </c>
      <c r="E1454" s="5">
        <f t="shared" si="117"/>
        <v>717.48592520247655</v>
      </c>
    </row>
    <row r="1455" spans="1:5">
      <c r="A1455" s="5">
        <f t="shared" si="118"/>
        <v>145400000</v>
      </c>
      <c r="B1455" s="5">
        <f t="shared" si="116"/>
        <v>3.5601736500863977E-2</v>
      </c>
      <c r="C1455" s="5">
        <f t="shared" si="119"/>
        <v>4.4715781045085154E-2</v>
      </c>
      <c r="D1455">
        <f t="shared" si="120"/>
        <v>1397.6213353400703</v>
      </c>
      <c r="E1455" s="5">
        <f t="shared" si="117"/>
        <v>716.99389808603712</v>
      </c>
    </row>
    <row r="1456" spans="1:5">
      <c r="A1456" s="5">
        <f t="shared" si="118"/>
        <v>145500000</v>
      </c>
      <c r="B1456" s="5">
        <f t="shared" si="116"/>
        <v>3.5626221876724269E-2</v>
      </c>
      <c r="C1456" s="5">
        <f t="shared" si="119"/>
        <v>4.4746534677165682E-2</v>
      </c>
      <c r="D1456">
        <f t="shared" si="120"/>
        <v>1396.6607708484275</v>
      </c>
      <c r="E1456" s="5">
        <f t="shared" si="117"/>
        <v>716.5025472969553</v>
      </c>
    </row>
    <row r="1457" spans="1:5">
      <c r="A1457" s="5">
        <f t="shared" si="118"/>
        <v>145600000</v>
      </c>
      <c r="B1457" s="5">
        <f t="shared" si="116"/>
        <v>3.5650707252584561E-2</v>
      </c>
      <c r="C1457" s="5">
        <f t="shared" si="119"/>
        <v>4.4777288309246203E-2</v>
      </c>
      <c r="D1457">
        <f t="shared" si="120"/>
        <v>1395.7015258135043</v>
      </c>
      <c r="E1457" s="5">
        <f t="shared" si="117"/>
        <v>716.0118714416991</v>
      </c>
    </row>
    <row r="1458" spans="1:5">
      <c r="A1458" s="5">
        <f t="shared" si="118"/>
        <v>145700000</v>
      </c>
      <c r="B1458" s="5">
        <f t="shared" si="116"/>
        <v>3.5675192628444853E-2</v>
      </c>
      <c r="C1458" s="5">
        <f t="shared" si="119"/>
        <v>4.4808041941326732E-2</v>
      </c>
      <c r="D1458">
        <f t="shared" si="120"/>
        <v>1394.7435975185053</v>
      </c>
      <c r="E1458" s="5">
        <f t="shared" si="117"/>
        <v>715.52186913056232</v>
      </c>
    </row>
    <row r="1459" spans="1:5">
      <c r="A1459" s="5">
        <f t="shared" si="118"/>
        <v>145800000</v>
      </c>
      <c r="B1459" s="5">
        <f t="shared" si="116"/>
        <v>3.5699678004305138E-2</v>
      </c>
      <c r="C1459" s="5">
        <f t="shared" si="119"/>
        <v>4.483879557340726E-2</v>
      </c>
      <c r="D1459">
        <f t="shared" si="120"/>
        <v>1393.7869832540889</v>
      </c>
      <c r="E1459" s="5">
        <f t="shared" si="117"/>
        <v>715.03253897765228</v>
      </c>
    </row>
    <row r="1460" spans="1:5">
      <c r="A1460" s="5">
        <f t="shared" si="118"/>
        <v>145900000</v>
      </c>
      <c r="B1460" s="5">
        <f t="shared" si="116"/>
        <v>3.572416338016543E-2</v>
      </c>
      <c r="C1460" s="5">
        <f t="shared" si="119"/>
        <v>4.4869549205487781E-2</v>
      </c>
      <c r="D1460">
        <f t="shared" si="120"/>
        <v>1392.8316803183429</v>
      </c>
      <c r="E1460" s="5">
        <f t="shared" si="117"/>
        <v>714.54387960087502</v>
      </c>
    </row>
    <row r="1461" spans="1:5">
      <c r="A1461" s="5">
        <f t="shared" si="118"/>
        <v>146000000</v>
      </c>
      <c r="B1461" s="5">
        <f t="shared" si="116"/>
        <v>3.5748648756025722E-2</v>
      </c>
      <c r="C1461" s="5">
        <f t="shared" si="119"/>
        <v>4.4900302837568309E-2</v>
      </c>
      <c r="D1461">
        <f t="shared" si="120"/>
        <v>1391.877686016755</v>
      </c>
      <c r="E1461" s="5">
        <f t="shared" si="117"/>
        <v>714.05588962192348</v>
      </c>
    </row>
    <row r="1462" spans="1:5">
      <c r="A1462" s="5">
        <f t="shared" si="118"/>
        <v>146100000</v>
      </c>
      <c r="B1462" s="5">
        <f t="shared" si="116"/>
        <v>3.5773134131886014E-2</v>
      </c>
      <c r="C1462" s="5">
        <f t="shared" si="119"/>
        <v>4.4931056469648838E-2</v>
      </c>
      <c r="D1462">
        <f t="shared" si="120"/>
        <v>1390.924997662192</v>
      </c>
      <c r="E1462" s="5">
        <f t="shared" si="117"/>
        <v>713.56856766626413</v>
      </c>
    </row>
    <row r="1463" spans="1:5">
      <c r="A1463" s="5">
        <f t="shared" si="118"/>
        <v>146200000</v>
      </c>
      <c r="B1463" s="5">
        <f t="shared" si="116"/>
        <v>3.5797619507746306E-2</v>
      </c>
      <c r="C1463" s="5">
        <f t="shared" si="119"/>
        <v>4.4961810101729359E-2</v>
      </c>
      <c r="D1463">
        <f t="shared" si="120"/>
        <v>1389.9736125748716</v>
      </c>
      <c r="E1463" s="5">
        <f t="shared" si="117"/>
        <v>713.08191236312427</v>
      </c>
    </row>
    <row r="1464" spans="1:5">
      <c r="A1464" s="5">
        <f t="shared" si="118"/>
        <v>146300000</v>
      </c>
      <c r="B1464" s="5">
        <f t="shared" si="116"/>
        <v>3.5822104883606598E-2</v>
      </c>
      <c r="C1464" s="5">
        <f t="shared" si="119"/>
        <v>4.4992563733809887E-2</v>
      </c>
      <c r="D1464">
        <f t="shared" si="120"/>
        <v>1389.0235280823392</v>
      </c>
      <c r="E1464" s="5">
        <f t="shared" si="117"/>
        <v>712.5959223454787</v>
      </c>
    </row>
    <row r="1465" spans="1:5">
      <c r="A1465" s="5">
        <f t="shared" si="118"/>
        <v>146400000</v>
      </c>
      <c r="B1465" s="5">
        <f t="shared" si="116"/>
        <v>3.584659025946689E-2</v>
      </c>
      <c r="C1465" s="5">
        <f t="shared" si="119"/>
        <v>4.5023317365890415E-2</v>
      </c>
      <c r="D1465">
        <f t="shared" si="120"/>
        <v>1388.0747415194417</v>
      </c>
      <c r="E1465" s="5">
        <f t="shared" si="117"/>
        <v>712.11059625003793</v>
      </c>
    </row>
    <row r="1466" spans="1:5">
      <c r="A1466" s="5">
        <f t="shared" si="118"/>
        <v>146500000</v>
      </c>
      <c r="B1466" s="5">
        <f t="shared" si="116"/>
        <v>3.5871075635327182E-2</v>
      </c>
      <c r="C1466" s="5">
        <f t="shared" si="119"/>
        <v>4.5054070997970944E-2</v>
      </c>
      <c r="D1466">
        <f t="shared" si="120"/>
        <v>1387.1272502283018</v>
      </c>
      <c r="E1466" s="5">
        <f t="shared" si="117"/>
        <v>711.62593271723347</v>
      </c>
    </row>
    <row r="1467" spans="1:5">
      <c r="A1467" s="5">
        <f t="shared" si="118"/>
        <v>146600000</v>
      </c>
      <c r="B1467" s="5">
        <f t="shared" si="116"/>
        <v>3.5895561011187474E-2</v>
      </c>
      <c r="C1467" s="5">
        <f t="shared" si="119"/>
        <v>4.5084824630051465E-2</v>
      </c>
      <c r="D1467">
        <f t="shared" si="120"/>
        <v>1386.1810515582961</v>
      </c>
      <c r="E1467" s="5">
        <f t="shared" si="117"/>
        <v>711.14193039120778</v>
      </c>
    </row>
    <row r="1468" spans="1:5">
      <c r="A1468" s="5">
        <f t="shared" si="118"/>
        <v>146700000</v>
      </c>
      <c r="B1468" s="5">
        <f t="shared" si="116"/>
        <v>3.5920046387047766E-2</v>
      </c>
      <c r="C1468" s="5">
        <f t="shared" si="119"/>
        <v>4.5115578262131993E-2</v>
      </c>
      <c r="D1468">
        <f t="shared" si="120"/>
        <v>1385.2361428660276</v>
      </c>
      <c r="E1468" s="5">
        <f t="shared" si="117"/>
        <v>710.65858791979974</v>
      </c>
    </row>
    <row r="1469" spans="1:5">
      <c r="A1469" s="5">
        <f t="shared" si="118"/>
        <v>146800000</v>
      </c>
      <c r="B1469" s="5">
        <f t="shared" si="116"/>
        <v>3.5944531762908058E-2</v>
      </c>
      <c r="C1469" s="5">
        <f t="shared" si="119"/>
        <v>4.5146331894212521E-2</v>
      </c>
      <c r="D1469">
        <f t="shared" si="120"/>
        <v>1384.2925215153014</v>
      </c>
      <c r="E1469" s="5">
        <f t="shared" si="117"/>
        <v>710.17590395453271</v>
      </c>
    </row>
    <row r="1470" spans="1:5">
      <c r="A1470" s="5">
        <f t="shared" si="118"/>
        <v>146900000</v>
      </c>
      <c r="B1470" s="5">
        <f t="shared" si="116"/>
        <v>3.596901713876835E-2</v>
      </c>
      <c r="C1470" s="5">
        <f t="shared" si="119"/>
        <v>4.5177085526293043E-2</v>
      </c>
      <c r="D1470">
        <f t="shared" si="120"/>
        <v>1383.3501848771016</v>
      </c>
      <c r="E1470" s="5">
        <f t="shared" si="117"/>
        <v>709.69387715060145</v>
      </c>
    </row>
    <row r="1471" spans="1:5">
      <c r="A1471" s="5">
        <f t="shared" si="118"/>
        <v>147000000</v>
      </c>
      <c r="B1471" s="5">
        <f t="shared" si="116"/>
        <v>3.5993502514628642E-2</v>
      </c>
      <c r="C1471" s="5">
        <f t="shared" si="119"/>
        <v>4.5207839158373571E-2</v>
      </c>
      <c r="D1471">
        <f t="shared" si="120"/>
        <v>1382.4091303295663</v>
      </c>
      <c r="E1471" s="5">
        <f t="shared" si="117"/>
        <v>709.21250616686063</v>
      </c>
    </row>
    <row r="1472" spans="1:5">
      <c r="A1472" s="5">
        <f t="shared" si="118"/>
        <v>147100000</v>
      </c>
      <c r="B1472" s="5">
        <f t="shared" si="116"/>
        <v>3.6017987890488934E-2</v>
      </c>
      <c r="C1472" s="5">
        <f t="shared" si="119"/>
        <v>4.5238592790454099E-2</v>
      </c>
      <c r="D1472">
        <f t="shared" si="120"/>
        <v>1381.4693552579622</v>
      </c>
      <c r="E1472" s="5">
        <f t="shared" si="117"/>
        <v>708.73178966581156</v>
      </c>
    </row>
    <row r="1473" spans="1:5">
      <c r="A1473" s="5">
        <f t="shared" si="118"/>
        <v>147200000</v>
      </c>
      <c r="B1473" s="5">
        <f t="shared" si="116"/>
        <v>3.6042473266349226E-2</v>
      </c>
      <c r="C1473" s="5">
        <f t="shared" si="119"/>
        <v>4.5269346422534627E-2</v>
      </c>
      <c r="D1473">
        <f t="shared" si="120"/>
        <v>1380.5308570546617</v>
      </c>
      <c r="E1473" s="5">
        <f t="shared" si="117"/>
        <v>708.25172631358998</v>
      </c>
    </row>
    <row r="1474" spans="1:5">
      <c r="A1474" s="5">
        <f t="shared" si="118"/>
        <v>147300000</v>
      </c>
      <c r="B1474" s="5">
        <f t="shared" si="116"/>
        <v>3.6066958642209518E-2</v>
      </c>
      <c r="C1474" s="5">
        <f t="shared" si="119"/>
        <v>4.5300100054615149E-2</v>
      </c>
      <c r="D1474">
        <f t="shared" si="120"/>
        <v>1379.593633119119</v>
      </c>
      <c r="E1474" s="5">
        <f t="shared" si="117"/>
        <v>707.77231477995417</v>
      </c>
    </row>
    <row r="1475" spans="1:5">
      <c r="A1475" s="5">
        <f t="shared" si="118"/>
        <v>147400000</v>
      </c>
      <c r="B1475" s="5">
        <f t="shared" ref="B1475:B1538" si="121">A1475/(PI()*1300000000)</f>
        <v>3.609144401806981E-2</v>
      </c>
      <c r="C1475" s="5">
        <f t="shared" si="119"/>
        <v>4.5330853686695677E-2</v>
      </c>
      <c r="D1475">
        <f t="shared" si="120"/>
        <v>1378.6576808578441</v>
      </c>
      <c r="E1475" s="5">
        <f t="shared" ref="E1475:E1538" si="122">($G$2*299792458/$G$6/2*9)^2/(4*$G$3*A1475)*(1+($G$7*$G$3*A1475)/($G$2*299792458/$G$6/2*9))^2</f>
        <v>707.2935537382715</v>
      </c>
    </row>
    <row r="1476" spans="1:5">
      <c r="A1476" s="5">
        <f t="shared" si="118"/>
        <v>147500000</v>
      </c>
      <c r="B1476" s="5">
        <f t="shared" si="121"/>
        <v>3.6115929393930095E-2</v>
      </c>
      <c r="C1476" s="5">
        <f t="shared" si="119"/>
        <v>4.5361607318776205E-2</v>
      </c>
      <c r="D1476">
        <f t="shared" si="120"/>
        <v>1377.7229976843807</v>
      </c>
      <c r="E1476" s="5">
        <f t="shared" si="122"/>
        <v>706.81544186550764</v>
      </c>
    </row>
    <row r="1477" spans="1:5">
      <c r="A1477" s="5">
        <f t="shared" si="118"/>
        <v>147600000</v>
      </c>
      <c r="B1477" s="5">
        <f t="shared" si="121"/>
        <v>3.6140414769790387E-2</v>
      </c>
      <c r="C1477" s="5">
        <f t="shared" si="119"/>
        <v>4.5392360950856726E-2</v>
      </c>
      <c r="D1477">
        <f t="shared" si="120"/>
        <v>1376.7895810192833</v>
      </c>
      <c r="E1477" s="5">
        <f t="shared" si="122"/>
        <v>706.33797784221372</v>
      </c>
    </row>
    <row r="1478" spans="1:5">
      <c r="A1478" s="5">
        <f t="shared" si="118"/>
        <v>147700000</v>
      </c>
      <c r="B1478" s="5">
        <f t="shared" si="121"/>
        <v>3.6164900145650679E-2</v>
      </c>
      <c r="C1478" s="5">
        <f t="shared" si="119"/>
        <v>4.5423114582937255E-2</v>
      </c>
      <c r="D1478">
        <f t="shared" si="120"/>
        <v>1375.8574282900895</v>
      </c>
      <c r="E1478" s="5">
        <f t="shared" si="122"/>
        <v>705.86116035251393</v>
      </c>
    </row>
    <row r="1479" spans="1:5">
      <c r="A1479" s="5">
        <f t="shared" si="118"/>
        <v>147800000</v>
      </c>
      <c r="B1479" s="5">
        <f t="shared" si="121"/>
        <v>3.6189385521510971E-2</v>
      </c>
      <c r="C1479" s="5">
        <f t="shared" si="119"/>
        <v>4.5453868215017783E-2</v>
      </c>
      <c r="D1479">
        <f t="shared" si="120"/>
        <v>1374.9265369313007</v>
      </c>
      <c r="E1479" s="5">
        <f t="shared" si="122"/>
        <v>705.38498808409395</v>
      </c>
    </row>
    <row r="1480" spans="1:5">
      <c r="A1480" s="5">
        <f t="shared" si="118"/>
        <v>147900000</v>
      </c>
      <c r="B1480" s="5">
        <f t="shared" si="121"/>
        <v>3.6213870897371263E-2</v>
      </c>
      <c r="C1480" s="5">
        <f t="shared" si="119"/>
        <v>4.5484621847098311E-2</v>
      </c>
      <c r="D1480">
        <f t="shared" si="120"/>
        <v>1373.9969043843555</v>
      </c>
      <c r="E1480" s="5">
        <f t="shared" si="122"/>
        <v>704.90945972818827</v>
      </c>
    </row>
    <row r="1481" spans="1:5">
      <c r="A1481" s="5">
        <f t="shared" si="118"/>
        <v>148000000</v>
      </c>
      <c r="B1481" s="5">
        <f t="shared" si="121"/>
        <v>3.6238356273231555E-2</v>
      </c>
      <c r="C1481" s="5">
        <f t="shared" si="119"/>
        <v>4.5515375479178832E-2</v>
      </c>
      <c r="D1481">
        <f t="shared" si="120"/>
        <v>1373.0685280976095</v>
      </c>
      <c r="E1481" s="5">
        <f t="shared" si="122"/>
        <v>704.434573979569</v>
      </c>
    </row>
    <row r="1482" spans="1:5">
      <c r="A1482" s="5">
        <f t="shared" si="118"/>
        <v>148100000</v>
      </c>
      <c r="B1482" s="5">
        <f t="shared" si="121"/>
        <v>3.6262841649091847E-2</v>
      </c>
      <c r="C1482" s="5">
        <f t="shared" si="119"/>
        <v>4.5546129111259361E-2</v>
      </c>
      <c r="D1482">
        <f t="shared" si="120"/>
        <v>1372.1414055263083</v>
      </c>
      <c r="E1482" s="5">
        <f t="shared" si="122"/>
        <v>703.96032953653355</v>
      </c>
    </row>
    <row r="1483" spans="1:5">
      <c r="A1483" s="5">
        <f t="shared" si="118"/>
        <v>148200000</v>
      </c>
      <c r="B1483" s="5">
        <f t="shared" si="121"/>
        <v>3.6287327024952139E-2</v>
      </c>
      <c r="C1483" s="5">
        <f t="shared" si="119"/>
        <v>4.5576882743339889E-2</v>
      </c>
      <c r="D1483">
        <f t="shared" si="120"/>
        <v>1371.2155341325656</v>
      </c>
      <c r="E1483" s="5">
        <f t="shared" si="122"/>
        <v>703.48672510089193</v>
      </c>
    </row>
    <row r="1484" spans="1:5">
      <c r="A1484" s="5">
        <f t="shared" si="118"/>
        <v>148300000</v>
      </c>
      <c r="B1484" s="5">
        <f t="shared" si="121"/>
        <v>3.6311812400812431E-2</v>
      </c>
      <c r="C1484" s="5">
        <f t="shared" si="119"/>
        <v>4.560763637542041E-2</v>
      </c>
      <c r="D1484">
        <f t="shared" si="120"/>
        <v>1370.290911385342</v>
      </c>
      <c r="E1484" s="5">
        <f t="shared" si="122"/>
        <v>703.01375937795649</v>
      </c>
    </row>
    <row r="1485" spans="1:5">
      <c r="A1485" s="5">
        <f t="shared" si="118"/>
        <v>148400000</v>
      </c>
      <c r="B1485" s="5">
        <f t="shared" si="121"/>
        <v>3.6336297776672723E-2</v>
      </c>
      <c r="C1485" s="5">
        <f t="shared" si="119"/>
        <v>4.5638390007500938E-2</v>
      </c>
      <c r="D1485">
        <f t="shared" si="120"/>
        <v>1369.3675347604194</v>
      </c>
      <c r="E1485" s="5">
        <f t="shared" si="122"/>
        <v>702.54143107652897</v>
      </c>
    </row>
    <row r="1486" spans="1:5">
      <c r="A1486" s="5">
        <f t="shared" si="118"/>
        <v>148500000</v>
      </c>
      <c r="B1486" s="5">
        <f t="shared" si="121"/>
        <v>3.6360783152533015E-2</v>
      </c>
      <c r="C1486" s="5">
        <f t="shared" si="119"/>
        <v>4.5669143639581466E-2</v>
      </c>
      <c r="D1486">
        <f t="shared" si="120"/>
        <v>1368.4454017403787</v>
      </c>
      <c r="E1486" s="5">
        <f t="shared" si="122"/>
        <v>702.06973890888924</v>
      </c>
    </row>
    <row r="1487" spans="1:5">
      <c r="A1487" s="5">
        <f t="shared" si="118"/>
        <v>148600000</v>
      </c>
      <c r="B1487" s="5">
        <f t="shared" si="121"/>
        <v>3.6385268528393307E-2</v>
      </c>
      <c r="C1487" s="5">
        <f t="shared" si="119"/>
        <v>4.5699897271661995E-2</v>
      </c>
      <c r="D1487">
        <f t="shared" si="120"/>
        <v>1367.5245098145774</v>
      </c>
      <c r="E1487" s="5">
        <f t="shared" si="122"/>
        <v>701.5986815907836</v>
      </c>
    </row>
    <row r="1488" spans="1:5">
      <c r="A1488" s="5">
        <f t="shared" si="118"/>
        <v>148700000</v>
      </c>
      <c r="B1488" s="5">
        <f t="shared" si="121"/>
        <v>3.6409753904253599E-2</v>
      </c>
      <c r="C1488" s="5">
        <f t="shared" si="119"/>
        <v>4.5730650903742516E-2</v>
      </c>
      <c r="D1488">
        <f t="shared" si="120"/>
        <v>1366.6048564791274</v>
      </c>
      <c r="E1488" s="5">
        <f t="shared" si="122"/>
        <v>701.12825784141228</v>
      </c>
    </row>
    <row r="1489" spans="1:5">
      <c r="A1489" s="5">
        <f t="shared" si="118"/>
        <v>148800000</v>
      </c>
      <c r="B1489" s="5">
        <f t="shared" si="121"/>
        <v>3.6434239280113891E-2</v>
      </c>
      <c r="C1489" s="5">
        <f t="shared" si="119"/>
        <v>4.5761404535823044E-2</v>
      </c>
      <c r="D1489">
        <f t="shared" si="120"/>
        <v>1365.6864392368698</v>
      </c>
      <c r="E1489" s="5">
        <f t="shared" si="122"/>
        <v>700.65846638341918</v>
      </c>
    </row>
    <row r="1490" spans="1:5">
      <c r="A1490" s="5">
        <f t="shared" si="118"/>
        <v>148900000</v>
      </c>
      <c r="B1490" s="5">
        <f t="shared" si="121"/>
        <v>3.6458724655974183E-2</v>
      </c>
      <c r="C1490" s="5">
        <f t="shared" si="119"/>
        <v>4.5792158167903572E-2</v>
      </c>
      <c r="D1490">
        <f t="shared" si="120"/>
        <v>1364.7692555973554</v>
      </c>
      <c r="E1490" s="5">
        <f t="shared" si="122"/>
        <v>700.1893059428794</v>
      </c>
    </row>
    <row r="1491" spans="1:5">
      <c r="A1491" s="5">
        <f t="shared" si="118"/>
        <v>149000000</v>
      </c>
      <c r="B1491" s="5">
        <f t="shared" si="121"/>
        <v>3.6483210031834475E-2</v>
      </c>
      <c r="C1491" s="5">
        <f t="shared" si="119"/>
        <v>4.5822911799984094E-2</v>
      </c>
      <c r="D1491">
        <f t="shared" si="120"/>
        <v>1363.8533030768203</v>
      </c>
      <c r="E1491" s="5">
        <f t="shared" si="122"/>
        <v>699.72077524928818</v>
      </c>
    </row>
    <row r="1492" spans="1:5">
      <c r="A1492" s="5">
        <f t="shared" si="118"/>
        <v>149100000</v>
      </c>
      <c r="B1492" s="5">
        <f t="shared" si="121"/>
        <v>3.6507695407694767E-2</v>
      </c>
      <c r="C1492" s="5">
        <f t="shared" si="119"/>
        <v>4.5853665432064622E-2</v>
      </c>
      <c r="D1492">
        <f t="shared" si="120"/>
        <v>1362.9385791981638</v>
      </c>
      <c r="E1492" s="5">
        <f t="shared" si="122"/>
        <v>699.25287303554876</v>
      </c>
    </row>
    <row r="1493" spans="1:5">
      <c r="A1493" s="5">
        <f t="shared" si="118"/>
        <v>149200000</v>
      </c>
      <c r="B1493" s="5">
        <f t="shared" si="121"/>
        <v>3.6532180783555059E-2</v>
      </c>
      <c r="C1493" s="5">
        <f t="shared" si="119"/>
        <v>4.588441906414515E-2</v>
      </c>
      <c r="D1493">
        <f t="shared" si="120"/>
        <v>1362.0250814909264</v>
      </c>
      <c r="E1493" s="5">
        <f t="shared" si="122"/>
        <v>698.78559803796168</v>
      </c>
    </row>
    <row r="1494" spans="1:5">
      <c r="A1494" s="5">
        <f t="shared" si="118"/>
        <v>149300000</v>
      </c>
      <c r="B1494" s="5">
        <f t="shared" si="121"/>
        <v>3.6556666159415344E-2</v>
      </c>
      <c r="C1494" s="5">
        <f t="shared" si="119"/>
        <v>4.5915172696225678E-2</v>
      </c>
      <c r="D1494">
        <f t="shared" si="120"/>
        <v>1361.1128074912672</v>
      </c>
      <c r="E1494" s="5">
        <f t="shared" si="122"/>
        <v>698.31894899621318</v>
      </c>
    </row>
    <row r="1495" spans="1:5">
      <c r="A1495" s="5">
        <f t="shared" si="118"/>
        <v>149400000</v>
      </c>
      <c r="B1495" s="5">
        <f t="shared" si="121"/>
        <v>3.6581151535275636E-2</v>
      </c>
      <c r="C1495" s="5">
        <f t="shared" si="119"/>
        <v>4.59459263283062E-2</v>
      </c>
      <c r="D1495">
        <f t="shared" si="120"/>
        <v>1360.2017547419425</v>
      </c>
      <c r="E1495" s="5">
        <f t="shared" si="122"/>
        <v>697.85292465336408</v>
      </c>
    </row>
    <row r="1496" spans="1:5">
      <c r="A1496" s="5">
        <f t="shared" si="118"/>
        <v>149500000</v>
      </c>
      <c r="B1496" s="5">
        <f t="shared" si="121"/>
        <v>3.6605636911135928E-2</v>
      </c>
      <c r="C1496" s="5">
        <f t="shared" si="119"/>
        <v>4.5976679960386728E-2</v>
      </c>
      <c r="D1496">
        <f t="shared" si="120"/>
        <v>1359.2919207922823</v>
      </c>
      <c r="E1496" s="5">
        <f t="shared" si="122"/>
        <v>697.38752375583783</v>
      </c>
    </row>
    <row r="1497" spans="1:5">
      <c r="A1497" s="5">
        <f t="shared" si="118"/>
        <v>149600000</v>
      </c>
      <c r="B1497" s="5">
        <f t="shared" si="121"/>
        <v>3.663012228699622E-2</v>
      </c>
      <c r="C1497" s="5">
        <f t="shared" si="119"/>
        <v>4.6007433592467256E-2</v>
      </c>
      <c r="D1497">
        <f t="shared" si="120"/>
        <v>1358.3833031981699</v>
      </c>
      <c r="E1497" s="5">
        <f t="shared" si="122"/>
        <v>696.92274505340993</v>
      </c>
    </row>
    <row r="1498" spans="1:5">
      <c r="A1498" s="5">
        <f t="shared" si="118"/>
        <v>149700000</v>
      </c>
      <c r="B1498" s="5">
        <f t="shared" si="121"/>
        <v>3.6654607662856512E-2</v>
      </c>
      <c r="C1498" s="5">
        <f t="shared" si="119"/>
        <v>4.6038187224547777E-2</v>
      </c>
      <c r="D1498">
        <f t="shared" si="120"/>
        <v>1357.4758995220188</v>
      </c>
      <c r="E1498" s="5">
        <f t="shared" si="122"/>
        <v>696.45858729919632</v>
      </c>
    </row>
    <row r="1499" spans="1:5">
      <c r="A1499" s="5">
        <f t="shared" si="118"/>
        <v>149800000</v>
      </c>
      <c r="B1499" s="5">
        <f t="shared" si="121"/>
        <v>3.6679093038716803E-2</v>
      </c>
      <c r="C1499" s="5">
        <f t="shared" si="119"/>
        <v>4.6068940856628306E-2</v>
      </c>
      <c r="D1499">
        <f t="shared" si="120"/>
        <v>1356.5697073327517</v>
      </c>
      <c r="E1499" s="5">
        <f t="shared" si="122"/>
        <v>695.99504924964242</v>
      </c>
    </row>
    <row r="1500" spans="1:5">
      <c r="A1500" s="5">
        <f t="shared" si="118"/>
        <v>149900000</v>
      </c>
      <c r="B1500" s="5">
        <f t="shared" si="121"/>
        <v>3.6703578414577095E-2</v>
      </c>
      <c r="C1500" s="5">
        <f t="shared" si="119"/>
        <v>4.6099694488708834E-2</v>
      </c>
      <c r="D1500">
        <f t="shared" si="120"/>
        <v>1355.6647242057788</v>
      </c>
      <c r="E1500" s="5">
        <f t="shared" si="122"/>
        <v>695.53212966451269</v>
      </c>
    </row>
    <row r="1501" spans="1:5">
      <c r="A1501" s="5">
        <f t="shared" si="118"/>
        <v>150000000</v>
      </c>
      <c r="B1501" s="5">
        <f t="shared" si="121"/>
        <v>3.6728063790437387E-2</v>
      </c>
      <c r="C1501" s="5">
        <f t="shared" si="119"/>
        <v>4.6130448120789362E-2</v>
      </c>
      <c r="D1501">
        <f t="shared" si="120"/>
        <v>1354.7609477229748</v>
      </c>
      <c r="E1501" s="5">
        <f t="shared" si="122"/>
        <v>695.06982730687753</v>
      </c>
    </row>
    <row r="1502" spans="1:5">
      <c r="A1502" s="5">
        <f t="shared" si="118"/>
        <v>150100000</v>
      </c>
      <c r="B1502" s="5">
        <f t="shared" si="121"/>
        <v>3.6752549166297679E-2</v>
      </c>
      <c r="C1502" s="5">
        <f t="shared" si="119"/>
        <v>4.6161201752869883E-2</v>
      </c>
      <c r="D1502">
        <f t="shared" si="120"/>
        <v>1353.8583754726599</v>
      </c>
      <c r="E1502" s="5">
        <f t="shared" si="122"/>
        <v>694.60814094310444</v>
      </c>
    </row>
    <row r="1503" spans="1:5">
      <c r="A1503" s="5">
        <f t="shared" si="118"/>
        <v>150200000</v>
      </c>
      <c r="B1503" s="5">
        <f t="shared" si="121"/>
        <v>3.6777034542157971E-2</v>
      </c>
      <c r="C1503" s="5">
        <f t="shared" si="119"/>
        <v>4.6191955384950412E-2</v>
      </c>
      <c r="D1503">
        <f t="shared" si="120"/>
        <v>1352.9570050495754</v>
      </c>
      <c r="E1503" s="5">
        <f t="shared" si="122"/>
        <v>694.14706934284663</v>
      </c>
    </row>
    <row r="1504" spans="1:5">
      <c r="A1504" s="5">
        <f t="shared" si="118"/>
        <v>150300000</v>
      </c>
      <c r="B1504" s="5">
        <f t="shared" si="121"/>
        <v>3.6801519918018263E-2</v>
      </c>
      <c r="C1504" s="5">
        <f t="shared" si="119"/>
        <v>4.622270901703094E-2</v>
      </c>
      <c r="D1504">
        <f t="shared" si="120"/>
        <v>1352.056834054865</v>
      </c>
      <c r="E1504" s="5">
        <f t="shared" si="122"/>
        <v>693.68661127903067</v>
      </c>
    </row>
    <row r="1505" spans="1:5">
      <c r="A1505" s="5">
        <f t="shared" si="118"/>
        <v>150400000</v>
      </c>
      <c r="B1505" s="5">
        <f t="shared" si="121"/>
        <v>3.6826005293878555E-2</v>
      </c>
      <c r="C1505" s="5">
        <f t="shared" si="119"/>
        <v>4.6253462649111461E-2</v>
      </c>
      <c r="D1505">
        <f t="shared" si="120"/>
        <v>1351.1578600960522</v>
      </c>
      <c r="E1505" s="5">
        <f t="shared" si="122"/>
        <v>693.22676552784765</v>
      </c>
    </row>
    <row r="1506" spans="1:5">
      <c r="A1506" s="5">
        <f t="shared" si="118"/>
        <v>150500000</v>
      </c>
      <c r="B1506" s="5">
        <f t="shared" si="121"/>
        <v>3.6850490669738847E-2</v>
      </c>
      <c r="C1506" s="5">
        <f t="shared" si="119"/>
        <v>4.6284216281191989E-2</v>
      </c>
      <c r="D1506">
        <f t="shared" si="120"/>
        <v>1350.2600807870181</v>
      </c>
      <c r="E1506" s="5">
        <f t="shared" si="122"/>
        <v>692.76753086874044</v>
      </c>
    </row>
    <row r="1507" spans="1:5">
      <c r="A1507" s="5">
        <f t="shared" si="118"/>
        <v>150600000</v>
      </c>
      <c r="B1507" s="5">
        <f t="shared" si="121"/>
        <v>3.6874976045599139E-2</v>
      </c>
      <c r="C1507" s="5">
        <f t="shared" si="119"/>
        <v>4.6314969913272518E-2</v>
      </c>
      <c r="D1507">
        <f t="shared" si="120"/>
        <v>1349.3634937479828</v>
      </c>
      <c r="E1507" s="5">
        <f t="shared" si="122"/>
        <v>692.30890608439449</v>
      </c>
    </row>
    <row r="1508" spans="1:5">
      <c r="A1508" s="5">
        <f t="shared" si="118"/>
        <v>150700000</v>
      </c>
      <c r="B1508" s="5">
        <f t="shared" si="121"/>
        <v>3.6899461421459431E-2</v>
      </c>
      <c r="C1508" s="5">
        <f t="shared" si="119"/>
        <v>4.6345723545353046E-2</v>
      </c>
      <c r="D1508">
        <f t="shared" si="120"/>
        <v>1348.4680966054827</v>
      </c>
      <c r="E1508" s="5">
        <f t="shared" si="122"/>
        <v>691.85088996072579</v>
      </c>
    </row>
    <row r="1509" spans="1:5">
      <c r="A1509" s="5">
        <f t="shared" si="118"/>
        <v>150800000</v>
      </c>
      <c r="B1509" s="5">
        <f t="shared" si="121"/>
        <v>3.6923946797319723E-2</v>
      </c>
      <c r="C1509" s="5">
        <f t="shared" si="119"/>
        <v>4.6376477177433567E-2</v>
      </c>
      <c r="D1509">
        <f t="shared" si="120"/>
        <v>1347.5738869923489</v>
      </c>
      <c r="E1509" s="5">
        <f t="shared" si="122"/>
        <v>691.39348128687129</v>
      </c>
    </row>
    <row r="1510" spans="1:5">
      <c r="A1510" s="5">
        <f t="shared" si="118"/>
        <v>150900000</v>
      </c>
      <c r="B1510" s="5">
        <f t="shared" si="121"/>
        <v>3.6948432173180015E-2</v>
      </c>
      <c r="C1510" s="5">
        <f t="shared" si="119"/>
        <v>4.6407230809514095E-2</v>
      </c>
      <c r="D1510">
        <f t="shared" si="120"/>
        <v>1346.6808625476885</v>
      </c>
      <c r="E1510" s="5">
        <f t="shared" si="122"/>
        <v>690.93667885517664</v>
      </c>
    </row>
    <row r="1511" spans="1:5">
      <c r="A1511" s="5">
        <f t="shared" si="118"/>
        <v>151000000</v>
      </c>
      <c r="B1511" s="5">
        <f t="shared" si="121"/>
        <v>3.6972917549040307E-2</v>
      </c>
      <c r="C1511" s="5">
        <f t="shared" si="119"/>
        <v>4.6437984441594624E-2</v>
      </c>
      <c r="D1511">
        <f t="shared" si="120"/>
        <v>1345.7890209168625</v>
      </c>
      <c r="E1511" s="5">
        <f t="shared" si="122"/>
        <v>690.48048146118742</v>
      </c>
    </row>
    <row r="1512" spans="1:5">
      <c r="A1512" s="5">
        <f t="shared" si="118"/>
        <v>151100000</v>
      </c>
      <c r="B1512" s="5">
        <f t="shared" si="121"/>
        <v>3.6997402924900592E-2</v>
      </c>
      <c r="C1512" s="5">
        <f t="shared" si="119"/>
        <v>4.6468738073675145E-2</v>
      </c>
      <c r="D1512">
        <f t="shared" si="120"/>
        <v>1344.8983597514641</v>
      </c>
      <c r="E1512" s="5">
        <f t="shared" si="122"/>
        <v>690.02488790363782</v>
      </c>
    </row>
    <row r="1513" spans="1:5">
      <c r="A1513" s="5">
        <f t="shared" si="118"/>
        <v>151200000</v>
      </c>
      <c r="B1513" s="5">
        <f t="shared" si="121"/>
        <v>3.7021888300760884E-2</v>
      </c>
      <c r="C1513" s="5">
        <f t="shared" si="119"/>
        <v>4.6499491705755673E-2</v>
      </c>
      <c r="D1513">
        <f t="shared" si="120"/>
        <v>1344.0088767093002</v>
      </c>
      <c r="E1513" s="5">
        <f t="shared" si="122"/>
        <v>689.56989698443942</v>
      </c>
    </row>
    <row r="1514" spans="1:5">
      <c r="A1514" s="5">
        <f t="shared" si="118"/>
        <v>151300000</v>
      </c>
      <c r="B1514" s="5">
        <f t="shared" si="121"/>
        <v>3.7046373676621176E-2</v>
      </c>
      <c r="C1514" s="5">
        <f t="shared" si="119"/>
        <v>4.6530245337836201E-2</v>
      </c>
      <c r="D1514">
        <f t="shared" si="120"/>
        <v>1343.1205694543703</v>
      </c>
      <c r="E1514" s="5">
        <f t="shared" si="122"/>
        <v>689.1155075086715</v>
      </c>
    </row>
    <row r="1515" spans="1:5">
      <c r="A1515" s="5">
        <f t="shared" si="118"/>
        <v>151400000</v>
      </c>
      <c r="B1515" s="5">
        <f t="shared" si="121"/>
        <v>3.7070859052481468E-2</v>
      </c>
      <c r="C1515" s="5">
        <f t="shared" si="119"/>
        <v>4.656099896991673E-2</v>
      </c>
      <c r="D1515">
        <f t="shared" si="120"/>
        <v>1342.233435656844</v>
      </c>
      <c r="E1515" s="5">
        <f t="shared" si="122"/>
        <v>688.66171828457038</v>
      </c>
    </row>
    <row r="1516" spans="1:5">
      <c r="A1516" s="5">
        <f t="shared" si="118"/>
        <v>151500000</v>
      </c>
      <c r="B1516" s="5">
        <f t="shared" si="121"/>
        <v>3.709534442834176E-2</v>
      </c>
      <c r="C1516" s="5">
        <f t="shared" si="119"/>
        <v>4.6591752601997251E-2</v>
      </c>
      <c r="D1516">
        <f t="shared" si="120"/>
        <v>1341.3474729930442</v>
      </c>
      <c r="E1516" s="5">
        <f t="shared" si="122"/>
        <v>688.20852812351893</v>
      </c>
    </row>
    <row r="1517" spans="1:5">
      <c r="A1517" s="5">
        <f t="shared" si="118"/>
        <v>151600000</v>
      </c>
      <c r="B1517" s="5">
        <f t="shared" si="121"/>
        <v>3.7119829804202052E-2</v>
      </c>
      <c r="C1517" s="5">
        <f t="shared" si="119"/>
        <v>4.6622506234077779E-2</v>
      </c>
      <c r="D1517">
        <f t="shared" si="120"/>
        <v>1340.4626791454236</v>
      </c>
      <c r="E1517" s="5">
        <f t="shared" si="122"/>
        <v>687.75593584003616</v>
      </c>
    </row>
    <row r="1518" spans="1:5">
      <c r="A1518" s="5">
        <f t="shared" ref="A1518:A1581" si="123">A1517+100000</f>
        <v>151700000</v>
      </c>
      <c r="B1518" s="5">
        <f t="shared" si="121"/>
        <v>3.7144315180062344E-2</v>
      </c>
      <c r="C1518" s="5">
        <f t="shared" ref="C1518:C1581" si="124">1.256*A1518/(PI()*$G$6)</f>
        <v>4.6653259866158307E-2</v>
      </c>
      <c r="D1518">
        <f t="shared" ref="D1518:D1581" si="125">($G$2*299792458/$G$6/2*9)^2/(4*$G$3*A1518*(1-EXP(-(C1518/B1518)))^2)</f>
        <v>1339.579051802546</v>
      </c>
      <c r="E1518" s="5">
        <f t="shared" si="122"/>
        <v>687.30394025176724</v>
      </c>
    </row>
    <row r="1519" spans="1:5">
      <c r="A1519" s="5">
        <f t="shared" si="123"/>
        <v>151800000</v>
      </c>
      <c r="B1519" s="5">
        <f t="shared" si="121"/>
        <v>3.7168800555922636E-2</v>
      </c>
      <c r="C1519" s="5">
        <f t="shared" si="124"/>
        <v>4.6684013498238829E-2</v>
      </c>
      <c r="D1519">
        <f t="shared" si="125"/>
        <v>1338.696588659066</v>
      </c>
      <c r="E1519" s="5">
        <f t="shared" si="122"/>
        <v>686.85254017947204</v>
      </c>
    </row>
    <row r="1520" spans="1:5">
      <c r="A1520" s="5">
        <f t="shared" si="123"/>
        <v>151900000</v>
      </c>
      <c r="B1520" s="5">
        <f t="shared" si="121"/>
        <v>3.7193285931782928E-2</v>
      </c>
      <c r="C1520" s="5">
        <f t="shared" si="124"/>
        <v>4.6714767130319357E-2</v>
      </c>
      <c r="D1520">
        <f t="shared" si="125"/>
        <v>1337.8152874157092</v>
      </c>
      <c r="E1520" s="5">
        <f t="shared" si="122"/>
        <v>686.40173444701668</v>
      </c>
    </row>
    <row r="1521" spans="1:5">
      <c r="A1521" s="5">
        <f t="shared" si="123"/>
        <v>152000000</v>
      </c>
      <c r="B1521" s="5">
        <f t="shared" si="121"/>
        <v>3.721777130764322E-2</v>
      </c>
      <c r="C1521" s="5">
        <f t="shared" si="124"/>
        <v>4.6745520762399885E-2</v>
      </c>
      <c r="D1521">
        <f t="shared" si="125"/>
        <v>1336.9351457792513</v>
      </c>
      <c r="E1521" s="5">
        <f t="shared" si="122"/>
        <v>685.95152188136183</v>
      </c>
    </row>
    <row r="1522" spans="1:5">
      <c r="A1522" s="5">
        <f t="shared" si="123"/>
        <v>152100000</v>
      </c>
      <c r="B1522" s="5">
        <f t="shared" si="121"/>
        <v>3.7242256683503512E-2</v>
      </c>
      <c r="C1522" s="5">
        <f t="shared" si="124"/>
        <v>4.6776274394480413E-2</v>
      </c>
      <c r="D1522">
        <f t="shared" si="125"/>
        <v>1336.0561614625001</v>
      </c>
      <c r="E1522" s="5">
        <f t="shared" si="122"/>
        <v>685.50190131255329</v>
      </c>
    </row>
    <row r="1523" spans="1:5">
      <c r="A1523" s="5">
        <f t="shared" si="123"/>
        <v>152200000</v>
      </c>
      <c r="B1523" s="5">
        <f t="shared" si="121"/>
        <v>3.7266742059363804E-2</v>
      </c>
      <c r="C1523" s="5">
        <f t="shared" si="124"/>
        <v>4.6807028026560935E-2</v>
      </c>
      <c r="D1523">
        <f t="shared" si="125"/>
        <v>1335.1783321842722</v>
      </c>
      <c r="E1523" s="5">
        <f t="shared" si="122"/>
        <v>685.05287157371163</v>
      </c>
    </row>
    <row r="1524" spans="1:5">
      <c r="A1524" s="5">
        <f t="shared" si="123"/>
        <v>152300000</v>
      </c>
      <c r="B1524" s="5">
        <f t="shared" si="121"/>
        <v>3.7291227435224096E-2</v>
      </c>
      <c r="C1524" s="5">
        <f t="shared" si="124"/>
        <v>4.6837781658641463E-2</v>
      </c>
      <c r="D1524">
        <f t="shared" si="125"/>
        <v>1334.3016556693776</v>
      </c>
      <c r="E1524" s="5">
        <f t="shared" si="122"/>
        <v>684.60443150102219</v>
      </c>
    </row>
    <row r="1525" spans="1:5">
      <c r="A1525" s="5">
        <f t="shared" si="123"/>
        <v>152400000</v>
      </c>
      <c r="B1525" s="5">
        <f t="shared" si="121"/>
        <v>3.7315712811084388E-2</v>
      </c>
      <c r="C1525" s="5">
        <f t="shared" si="124"/>
        <v>4.6868535290721991E-2</v>
      </c>
      <c r="D1525">
        <f t="shared" si="125"/>
        <v>1333.4261296485975</v>
      </c>
      <c r="E1525" s="5">
        <f t="shared" si="122"/>
        <v>684.15657993372486</v>
      </c>
    </row>
    <row r="1526" spans="1:5">
      <c r="A1526" s="5">
        <f t="shared" si="123"/>
        <v>152500000</v>
      </c>
      <c r="B1526" s="5">
        <f t="shared" si="121"/>
        <v>3.734019818694468E-2</v>
      </c>
      <c r="C1526" s="5">
        <f t="shared" si="124"/>
        <v>4.6899288922802512E-2</v>
      </c>
      <c r="D1526">
        <f t="shared" si="125"/>
        <v>1332.5517518586639</v>
      </c>
      <c r="E1526" s="5">
        <f t="shared" si="122"/>
        <v>683.70931571410381</v>
      </c>
    </row>
    <row r="1527" spans="1:5">
      <c r="A1527" s="5">
        <f t="shared" si="123"/>
        <v>152600000</v>
      </c>
      <c r="B1527" s="5">
        <f t="shared" si="121"/>
        <v>3.7364683562804972E-2</v>
      </c>
      <c r="C1527" s="5">
        <f t="shared" si="124"/>
        <v>4.693004255488304E-2</v>
      </c>
      <c r="D1527">
        <f t="shared" si="125"/>
        <v>1331.6785200422426</v>
      </c>
      <c r="E1527" s="5">
        <f t="shared" si="122"/>
        <v>683.26263768747856</v>
      </c>
    </row>
    <row r="1528" spans="1:5">
      <c r="A1528" s="5">
        <f t="shared" si="123"/>
        <v>152700000</v>
      </c>
      <c r="B1528" s="5">
        <f t="shared" si="121"/>
        <v>3.7389168938665264E-2</v>
      </c>
      <c r="C1528" s="5">
        <f t="shared" si="124"/>
        <v>4.6960796186963569E-2</v>
      </c>
      <c r="D1528">
        <f t="shared" si="125"/>
        <v>1330.8064319479124</v>
      </c>
      <c r="E1528" s="5">
        <f t="shared" si="122"/>
        <v>682.81654470219246</v>
      </c>
    </row>
    <row r="1529" spans="1:5">
      <c r="A1529" s="5">
        <f t="shared" si="123"/>
        <v>152800000</v>
      </c>
      <c r="B1529" s="5">
        <f t="shared" si="121"/>
        <v>3.7413654314525556E-2</v>
      </c>
      <c r="C1529" s="5">
        <f t="shared" si="124"/>
        <v>4.6991549819044097E-2</v>
      </c>
      <c r="D1529">
        <f t="shared" si="125"/>
        <v>1329.9354853301454</v>
      </c>
      <c r="E1529" s="5">
        <f t="shared" si="122"/>
        <v>682.37103560960452</v>
      </c>
    </row>
    <row r="1530" spans="1:5">
      <c r="A1530" s="5">
        <f t="shared" si="123"/>
        <v>152900000</v>
      </c>
      <c r="B1530" s="5">
        <f t="shared" si="121"/>
        <v>3.7438139690385841E-2</v>
      </c>
      <c r="C1530" s="5">
        <f t="shared" si="124"/>
        <v>4.7022303451124618E-2</v>
      </c>
      <c r="D1530">
        <f t="shared" si="125"/>
        <v>1329.0656779492886</v>
      </c>
      <c r="E1530" s="5">
        <f t="shared" si="122"/>
        <v>681.92610926407792</v>
      </c>
    </row>
    <row r="1531" spans="1:5">
      <c r="A1531" s="5">
        <f t="shared" si="123"/>
        <v>153000000</v>
      </c>
      <c r="B1531" s="5">
        <f t="shared" si="121"/>
        <v>3.7462625066246133E-2</v>
      </c>
      <c r="C1531" s="5">
        <f t="shared" si="124"/>
        <v>4.7053057083205146E-2</v>
      </c>
      <c r="D1531">
        <f t="shared" si="125"/>
        <v>1328.197007571544</v>
      </c>
      <c r="E1531" s="5">
        <f t="shared" si="122"/>
        <v>681.48176452297184</v>
      </c>
    </row>
    <row r="1532" spans="1:5">
      <c r="A1532" s="5">
        <f t="shared" si="123"/>
        <v>153100000</v>
      </c>
      <c r="B1532" s="5">
        <f t="shared" si="121"/>
        <v>3.7487110442106425E-2</v>
      </c>
      <c r="C1532" s="5">
        <f t="shared" si="124"/>
        <v>4.7083810715285675E-2</v>
      </c>
      <c r="D1532">
        <f t="shared" si="125"/>
        <v>1327.3294719689497</v>
      </c>
      <c r="E1532" s="5">
        <f t="shared" si="122"/>
        <v>681.03800024662996</v>
      </c>
    </row>
    <row r="1533" spans="1:5">
      <c r="A1533" s="5">
        <f t="shared" si="123"/>
        <v>153200000</v>
      </c>
      <c r="B1533" s="5">
        <f t="shared" si="121"/>
        <v>3.7511595817966717E-2</v>
      </c>
      <c r="C1533" s="5">
        <f t="shared" si="124"/>
        <v>4.7114564347366196E-2</v>
      </c>
      <c r="D1533">
        <f t="shared" si="125"/>
        <v>1326.4630689193616</v>
      </c>
      <c r="E1533" s="5">
        <f t="shared" si="122"/>
        <v>680.59481529837217</v>
      </c>
    </row>
    <row r="1534" spans="1:5">
      <c r="A1534" s="5">
        <f t="shared" si="123"/>
        <v>153300000</v>
      </c>
      <c r="B1534" s="5">
        <f t="shared" si="121"/>
        <v>3.7536081193827009E-2</v>
      </c>
      <c r="C1534" s="5">
        <f t="shared" si="124"/>
        <v>4.7145317979446724E-2</v>
      </c>
      <c r="D1534">
        <f t="shared" si="125"/>
        <v>1325.5977962064335</v>
      </c>
      <c r="E1534" s="5">
        <f t="shared" si="122"/>
        <v>680.15220854448387</v>
      </c>
    </row>
    <row r="1535" spans="1:5">
      <c r="A1535" s="5">
        <f t="shared" si="123"/>
        <v>153400000</v>
      </c>
      <c r="B1535" s="5">
        <f t="shared" si="121"/>
        <v>3.7560566569687301E-2</v>
      </c>
      <c r="C1535" s="5">
        <f t="shared" si="124"/>
        <v>4.7176071611527252E-2</v>
      </c>
      <c r="D1535">
        <f t="shared" si="125"/>
        <v>1324.7336516195974</v>
      </c>
      <c r="E1535" s="5">
        <f t="shared" si="122"/>
        <v>679.7101788542069</v>
      </c>
    </row>
    <row r="1536" spans="1:5">
      <c r="A1536" s="5">
        <f t="shared" si="123"/>
        <v>153500000</v>
      </c>
      <c r="B1536" s="5">
        <f t="shared" si="121"/>
        <v>3.7585051945547593E-2</v>
      </c>
      <c r="C1536" s="5">
        <f t="shared" si="124"/>
        <v>4.7206825243607781E-2</v>
      </c>
      <c r="D1536">
        <f t="shared" si="125"/>
        <v>1323.8706329540471</v>
      </c>
      <c r="E1536" s="5">
        <f t="shared" si="122"/>
        <v>679.26872509972998</v>
      </c>
    </row>
    <row r="1537" spans="1:5">
      <c r="A1537" s="5">
        <f t="shared" si="123"/>
        <v>153600000</v>
      </c>
      <c r="B1537" s="5">
        <f t="shared" si="121"/>
        <v>3.7609537321407885E-2</v>
      </c>
      <c r="C1537" s="5">
        <f t="shared" si="124"/>
        <v>4.7237578875688302E-2</v>
      </c>
      <c r="D1537">
        <f t="shared" si="125"/>
        <v>1323.0087380107177</v>
      </c>
      <c r="E1537" s="5">
        <f t="shared" si="122"/>
        <v>678.82784615617788</v>
      </c>
    </row>
    <row r="1538" spans="1:5">
      <c r="A1538" s="5">
        <f t="shared" si="123"/>
        <v>153700000</v>
      </c>
      <c r="B1538" s="5">
        <f t="shared" si="121"/>
        <v>3.7634022697268177E-2</v>
      </c>
      <c r="C1538" s="5">
        <f t="shared" si="124"/>
        <v>4.726833250776883E-2</v>
      </c>
      <c r="D1538">
        <f t="shared" si="125"/>
        <v>1322.147964596267</v>
      </c>
      <c r="E1538" s="5">
        <f t="shared" si="122"/>
        <v>678.38754090160353</v>
      </c>
    </row>
    <row r="1539" spans="1:5">
      <c r="A1539" s="5">
        <f t="shared" si="123"/>
        <v>153800000</v>
      </c>
      <c r="B1539" s="5">
        <f t="shared" ref="B1539:B1602" si="126">A1539/(PI()*1300000000)</f>
        <v>3.7658508073128469E-2</v>
      </c>
      <c r="C1539" s="5">
        <f t="shared" si="124"/>
        <v>4.7299086139849358E-2</v>
      </c>
      <c r="D1539">
        <f t="shared" si="125"/>
        <v>1321.2883105230574</v>
      </c>
      <c r="E1539" s="5">
        <f t="shared" ref="E1539:E1602" si="127">($G$2*299792458/$G$6/2*9)^2/(4*$G$3*A1539)*(1+($G$7*$G$3*A1539)/($G$2*299792458/$G$6/2*9))^2</f>
        <v>677.94780821697816</v>
      </c>
    </row>
    <row r="1540" spans="1:5">
      <c r="A1540" s="5">
        <f t="shared" si="123"/>
        <v>153900000</v>
      </c>
      <c r="B1540" s="5">
        <f t="shared" si="126"/>
        <v>3.7682993448988761E-2</v>
      </c>
      <c r="C1540" s="5">
        <f t="shared" si="124"/>
        <v>4.732983977192988E-2</v>
      </c>
      <c r="D1540">
        <f t="shared" si="125"/>
        <v>1320.4297736091373</v>
      </c>
      <c r="E1540" s="5">
        <f t="shared" si="127"/>
        <v>677.50864698618068</v>
      </c>
    </row>
    <row r="1541" spans="1:5">
      <c r="A1541" s="5">
        <f t="shared" si="123"/>
        <v>154000000</v>
      </c>
      <c r="B1541" s="5">
        <f t="shared" si="126"/>
        <v>3.7707478824849053E-2</v>
      </c>
      <c r="C1541" s="5">
        <f t="shared" si="124"/>
        <v>4.7360593404010408E-2</v>
      </c>
      <c r="D1541">
        <f t="shared" si="125"/>
        <v>1319.5723516782223</v>
      </c>
      <c r="E1541" s="5">
        <f t="shared" si="127"/>
        <v>677.07005609598946</v>
      </c>
    </row>
    <row r="1542" spans="1:5">
      <c r="A1542" s="5">
        <f t="shared" si="123"/>
        <v>154100000</v>
      </c>
      <c r="B1542" s="5">
        <f t="shared" si="126"/>
        <v>3.7731964200709345E-2</v>
      </c>
      <c r="C1542" s="5">
        <f t="shared" si="124"/>
        <v>4.7391347036090936E-2</v>
      </c>
      <c r="D1542">
        <f t="shared" si="125"/>
        <v>1318.7160425596769</v>
      </c>
      <c r="E1542" s="5">
        <f t="shared" si="127"/>
        <v>676.6320344360721</v>
      </c>
    </row>
    <row r="1543" spans="1:5">
      <c r="A1543" s="5">
        <f t="shared" si="123"/>
        <v>154200000</v>
      </c>
      <c r="B1543" s="5">
        <f t="shared" si="126"/>
        <v>3.7756449576569637E-2</v>
      </c>
      <c r="C1543" s="5">
        <f t="shared" si="124"/>
        <v>4.7422100668171464E-2</v>
      </c>
      <c r="D1543">
        <f t="shared" si="125"/>
        <v>1317.8608440884971</v>
      </c>
      <c r="E1543" s="5">
        <f t="shared" si="127"/>
        <v>676.19458089897739</v>
      </c>
    </row>
    <row r="1544" spans="1:5">
      <c r="A1544" s="5">
        <f t="shared" si="123"/>
        <v>154300000</v>
      </c>
      <c r="B1544" s="5">
        <f t="shared" si="126"/>
        <v>3.7780934952429929E-2</v>
      </c>
      <c r="C1544" s="5">
        <f t="shared" si="124"/>
        <v>4.7452854300251986E-2</v>
      </c>
      <c r="D1544">
        <f t="shared" si="125"/>
        <v>1317.0067541052899</v>
      </c>
      <c r="E1544" s="5">
        <f t="shared" si="127"/>
        <v>675.75769438012355</v>
      </c>
    </row>
    <row r="1545" spans="1:5">
      <c r="A1545" s="5">
        <f t="shared" si="123"/>
        <v>154400000</v>
      </c>
      <c r="B1545" s="5">
        <f t="shared" si="126"/>
        <v>3.7805420328290221E-2</v>
      </c>
      <c r="C1545" s="5">
        <f t="shared" si="124"/>
        <v>4.7483607932332514E-2</v>
      </c>
      <c r="D1545">
        <f t="shared" si="125"/>
        <v>1316.1537704562581</v>
      </c>
      <c r="E1545" s="5">
        <f t="shared" si="127"/>
        <v>675.32137377779191</v>
      </c>
    </row>
    <row r="1546" spans="1:5">
      <c r="A1546" s="5">
        <f t="shared" si="123"/>
        <v>154500000</v>
      </c>
      <c r="B1546" s="5">
        <f t="shared" si="126"/>
        <v>3.7829905704150513E-2</v>
      </c>
      <c r="C1546" s="5">
        <f t="shared" si="124"/>
        <v>4.7514361564413042E-2</v>
      </c>
      <c r="D1546">
        <f t="shared" si="125"/>
        <v>1315.3018909931795</v>
      </c>
      <c r="E1546" s="5">
        <f t="shared" si="127"/>
        <v>674.88561799311481</v>
      </c>
    </row>
    <row r="1547" spans="1:5">
      <c r="A1547" s="5">
        <f t="shared" si="123"/>
        <v>154600000</v>
      </c>
      <c r="B1547" s="5">
        <f t="shared" si="126"/>
        <v>3.7854391080010805E-2</v>
      </c>
      <c r="C1547" s="5">
        <f t="shared" si="124"/>
        <v>4.7545115196493563E-2</v>
      </c>
      <c r="D1547">
        <f t="shared" si="125"/>
        <v>1314.4511135733908</v>
      </c>
      <c r="E1547" s="5">
        <f t="shared" si="127"/>
        <v>674.4504259300686</v>
      </c>
    </row>
    <row r="1548" spans="1:5">
      <c r="A1548" s="5">
        <f t="shared" si="123"/>
        <v>154700000</v>
      </c>
      <c r="B1548" s="5">
        <f t="shared" si="126"/>
        <v>3.787887645587109E-2</v>
      </c>
      <c r="C1548" s="5">
        <f t="shared" si="124"/>
        <v>4.7575868828574092E-2</v>
      </c>
      <c r="D1548">
        <f t="shared" si="125"/>
        <v>1313.601436059769</v>
      </c>
      <c r="E1548" s="5">
        <f t="shared" si="127"/>
        <v>674.01579649546318</v>
      </c>
    </row>
    <row r="1549" spans="1:5">
      <c r="A1549" s="5">
        <f t="shared" si="123"/>
        <v>154800000</v>
      </c>
      <c r="B1549" s="5">
        <f t="shared" si="126"/>
        <v>3.7903361831731382E-2</v>
      </c>
      <c r="C1549" s="5">
        <f t="shared" si="124"/>
        <v>4.760662246065462E-2</v>
      </c>
      <c r="D1549">
        <f t="shared" si="125"/>
        <v>1312.7528563207118</v>
      </c>
      <c r="E1549" s="5">
        <f t="shared" si="127"/>
        <v>673.58172859893364</v>
      </c>
    </row>
    <row r="1550" spans="1:5">
      <c r="A1550" s="5">
        <f t="shared" si="123"/>
        <v>154900000</v>
      </c>
      <c r="B1550" s="5">
        <f t="shared" si="126"/>
        <v>3.7927847207591674E-2</v>
      </c>
      <c r="C1550" s="5">
        <f t="shared" si="124"/>
        <v>4.7637376092735148E-2</v>
      </c>
      <c r="D1550">
        <f t="shared" si="125"/>
        <v>1311.9053722301239</v>
      </c>
      <c r="E1550" s="5">
        <f t="shared" si="127"/>
        <v>673.1482211529302</v>
      </c>
    </row>
    <row r="1551" spans="1:5">
      <c r="A1551" s="5">
        <f t="shared" si="123"/>
        <v>155000000</v>
      </c>
      <c r="B1551" s="5">
        <f t="shared" si="126"/>
        <v>3.7952332583451966E-2</v>
      </c>
      <c r="C1551" s="5">
        <f t="shared" si="124"/>
        <v>4.7668129724815669E-2</v>
      </c>
      <c r="D1551">
        <f t="shared" si="125"/>
        <v>1311.0589816673951</v>
      </c>
      <c r="E1551" s="5">
        <f t="shared" si="127"/>
        <v>672.71527307271003</v>
      </c>
    </row>
    <row r="1552" spans="1:5">
      <c r="A1552" s="5">
        <f t="shared" si="123"/>
        <v>155100000</v>
      </c>
      <c r="B1552" s="5">
        <f t="shared" si="126"/>
        <v>3.7976817959312258E-2</v>
      </c>
      <c r="C1552" s="5">
        <f t="shared" si="124"/>
        <v>4.7698883356896198E-2</v>
      </c>
      <c r="D1552">
        <f t="shared" si="125"/>
        <v>1310.2136825173839</v>
      </c>
      <c r="E1552" s="5">
        <f t="shared" si="127"/>
        <v>672.28288327632777</v>
      </c>
    </row>
    <row r="1553" spans="1:5">
      <c r="A1553" s="5">
        <f t="shared" si="123"/>
        <v>155200000</v>
      </c>
      <c r="B1553" s="5">
        <f t="shared" si="126"/>
        <v>3.800130333517255E-2</v>
      </c>
      <c r="C1553" s="5">
        <f t="shared" si="124"/>
        <v>4.7729636988976726E-2</v>
      </c>
      <c r="D1553">
        <f t="shared" si="125"/>
        <v>1309.3694726704009</v>
      </c>
      <c r="E1553" s="5">
        <f t="shared" si="127"/>
        <v>671.85105068462622</v>
      </c>
    </row>
    <row r="1554" spans="1:5">
      <c r="A1554" s="5">
        <f t="shared" si="123"/>
        <v>155300000</v>
      </c>
      <c r="B1554" s="5">
        <f t="shared" si="126"/>
        <v>3.8025788711032842E-2</v>
      </c>
      <c r="C1554" s="5">
        <f t="shared" si="124"/>
        <v>4.7760390621057247E-2</v>
      </c>
      <c r="D1554">
        <f t="shared" si="125"/>
        <v>1308.5263500221909</v>
      </c>
      <c r="E1554" s="5">
        <f t="shared" si="127"/>
        <v>671.41977422122864</v>
      </c>
    </row>
    <row r="1555" spans="1:5">
      <c r="A1555" s="5">
        <f t="shared" si="123"/>
        <v>155400000</v>
      </c>
      <c r="B1555" s="5">
        <f t="shared" si="126"/>
        <v>3.8050274086893134E-2</v>
      </c>
      <c r="C1555" s="5">
        <f t="shared" si="124"/>
        <v>4.7791144253137775E-2</v>
      </c>
      <c r="D1555">
        <f t="shared" si="125"/>
        <v>1307.6843124739139</v>
      </c>
      <c r="E1555" s="5">
        <f t="shared" si="127"/>
        <v>670.98905281252735</v>
      </c>
    </row>
    <row r="1556" spans="1:5">
      <c r="A1556" s="5">
        <f t="shared" si="123"/>
        <v>155500000</v>
      </c>
      <c r="B1556" s="5">
        <f t="shared" si="126"/>
        <v>3.8074759462753426E-2</v>
      </c>
      <c r="C1556" s="5">
        <f t="shared" si="124"/>
        <v>4.7821897885218304E-2</v>
      </c>
      <c r="D1556">
        <f t="shared" si="125"/>
        <v>1306.8433579321299</v>
      </c>
      <c r="E1556" s="5">
        <f t="shared" si="127"/>
        <v>670.55888538767795</v>
      </c>
    </row>
    <row r="1557" spans="1:5">
      <c r="A1557" s="5">
        <f t="shared" si="123"/>
        <v>155600000</v>
      </c>
      <c r="B1557" s="5">
        <f t="shared" si="126"/>
        <v>3.8099244838613718E-2</v>
      </c>
      <c r="C1557" s="5">
        <f t="shared" si="124"/>
        <v>4.7852651517298832E-2</v>
      </c>
      <c r="D1557">
        <f t="shared" si="125"/>
        <v>1306.0034843087803</v>
      </c>
      <c r="E1557" s="5">
        <f t="shared" si="127"/>
        <v>670.12927087858804</v>
      </c>
    </row>
    <row r="1558" spans="1:5">
      <c r="A1558" s="5">
        <f t="shared" si="123"/>
        <v>155700000</v>
      </c>
      <c r="B1558" s="5">
        <f t="shared" si="126"/>
        <v>3.812373021447401E-2</v>
      </c>
      <c r="C1558" s="5">
        <f t="shared" si="124"/>
        <v>4.7883405149379353E-2</v>
      </c>
      <c r="D1558">
        <f t="shared" si="125"/>
        <v>1305.1646895211704</v>
      </c>
      <c r="E1558" s="5">
        <f t="shared" si="127"/>
        <v>669.70020821990909</v>
      </c>
    </row>
    <row r="1559" spans="1:5">
      <c r="A1559" s="5">
        <f t="shared" si="123"/>
        <v>155800000</v>
      </c>
      <c r="B1559" s="5">
        <f t="shared" si="126"/>
        <v>3.8148215590334301E-2</v>
      </c>
      <c r="C1559" s="5">
        <f t="shared" si="124"/>
        <v>4.7914158781459881E-2</v>
      </c>
      <c r="D1559">
        <f t="shared" si="125"/>
        <v>1304.3269714919527</v>
      </c>
      <c r="E1559" s="5">
        <f t="shared" si="127"/>
        <v>669.27169634902839</v>
      </c>
    </row>
    <row r="1560" spans="1:5">
      <c r="A1560" s="5">
        <f t="shared" si="123"/>
        <v>155900000</v>
      </c>
      <c r="B1560" s="5">
        <f t="shared" si="126"/>
        <v>3.8172700966194593E-2</v>
      </c>
      <c r="C1560" s="5">
        <f t="shared" si="124"/>
        <v>4.794491241354041E-2</v>
      </c>
      <c r="D1560">
        <f t="shared" si="125"/>
        <v>1303.4903281491099</v>
      </c>
      <c r="E1560" s="5">
        <f t="shared" si="127"/>
        <v>668.84373420605891</v>
      </c>
    </row>
    <row r="1561" spans="1:5">
      <c r="A1561" s="5">
        <f t="shared" si="123"/>
        <v>156000000</v>
      </c>
      <c r="B1561" s="5">
        <f t="shared" si="126"/>
        <v>3.8197186342054885E-2</v>
      </c>
      <c r="C1561" s="5">
        <f t="shared" si="124"/>
        <v>4.7975666045620931E-2</v>
      </c>
      <c r="D1561">
        <f t="shared" si="125"/>
        <v>1302.6547574259373</v>
      </c>
      <c r="E1561" s="5">
        <f t="shared" si="127"/>
        <v>668.41632073383164</v>
      </c>
    </row>
    <row r="1562" spans="1:5">
      <c r="A1562" s="5">
        <f t="shared" si="123"/>
        <v>156100000</v>
      </c>
      <c r="B1562" s="5">
        <f t="shared" si="126"/>
        <v>3.8221671717915177E-2</v>
      </c>
      <c r="C1562" s="5">
        <f t="shared" si="124"/>
        <v>4.8006419677701459E-2</v>
      </c>
      <c r="D1562">
        <f t="shared" si="125"/>
        <v>1301.8202572610264</v>
      </c>
      <c r="E1562" s="5">
        <f t="shared" si="127"/>
        <v>667.98945487788671</v>
      </c>
    </row>
    <row r="1563" spans="1:5">
      <c r="A1563" s="5">
        <f t="shared" si="123"/>
        <v>156200000</v>
      </c>
      <c r="B1563" s="5">
        <f t="shared" si="126"/>
        <v>3.8246157093775469E-2</v>
      </c>
      <c r="C1563" s="5">
        <f t="shared" si="124"/>
        <v>4.8037173309781987E-2</v>
      </c>
      <c r="D1563">
        <f t="shared" si="125"/>
        <v>1300.9868255982474</v>
      </c>
      <c r="E1563" s="5">
        <f t="shared" si="127"/>
        <v>667.56313558646423</v>
      </c>
    </row>
    <row r="1564" spans="1:5">
      <c r="A1564" s="5">
        <f t="shared" si="123"/>
        <v>156300000</v>
      </c>
      <c r="B1564" s="5">
        <f t="shared" si="126"/>
        <v>3.8270642469635761E-2</v>
      </c>
      <c r="C1564" s="5">
        <f t="shared" si="124"/>
        <v>4.8067926941862515E-2</v>
      </c>
      <c r="D1564">
        <f t="shared" si="125"/>
        <v>1300.1544603867321</v>
      </c>
      <c r="E1564" s="5">
        <f t="shared" si="127"/>
        <v>667.1373618104958</v>
      </c>
    </row>
    <row r="1565" spans="1:5">
      <c r="A1565" s="5">
        <f t="shared" si="123"/>
        <v>156400000</v>
      </c>
      <c r="B1565" s="5">
        <f t="shared" si="126"/>
        <v>3.8295127845496053E-2</v>
      </c>
      <c r="C1565" s="5">
        <f t="shared" si="124"/>
        <v>4.8098680573943037E-2</v>
      </c>
      <c r="D1565">
        <f t="shared" si="125"/>
        <v>1299.3231595808584</v>
      </c>
      <c r="E1565" s="5">
        <f t="shared" si="127"/>
        <v>666.71213250359608</v>
      </c>
    </row>
    <row r="1566" spans="1:5">
      <c r="A1566" s="5">
        <f t="shared" si="123"/>
        <v>156500000</v>
      </c>
      <c r="B1566" s="5">
        <f t="shared" si="126"/>
        <v>3.8319613221356338E-2</v>
      </c>
      <c r="C1566" s="5">
        <f t="shared" si="124"/>
        <v>4.8129434206023565E-2</v>
      </c>
      <c r="D1566">
        <f t="shared" si="125"/>
        <v>1298.4929211402316</v>
      </c>
      <c r="E1566" s="5">
        <f t="shared" si="127"/>
        <v>666.28744662205509</v>
      </c>
    </row>
    <row r="1567" spans="1:5">
      <c r="A1567" s="5">
        <f t="shared" si="123"/>
        <v>156600000</v>
      </c>
      <c r="B1567" s="5">
        <f t="shared" si="126"/>
        <v>3.834409859721663E-2</v>
      </c>
      <c r="C1567" s="5">
        <f t="shared" si="124"/>
        <v>4.8160187838104093E-2</v>
      </c>
      <c r="D1567">
        <f t="shared" si="125"/>
        <v>1297.6637430296691</v>
      </c>
      <c r="E1567" s="5">
        <f t="shared" si="127"/>
        <v>665.86330312482744</v>
      </c>
    </row>
    <row r="1568" spans="1:5">
      <c r="A1568" s="5">
        <f t="shared" si="123"/>
        <v>156700000</v>
      </c>
      <c r="B1568" s="5">
        <f t="shared" si="126"/>
        <v>3.8368583973076922E-2</v>
      </c>
      <c r="C1568" s="5">
        <f t="shared" si="124"/>
        <v>4.8190941470184614E-2</v>
      </c>
      <c r="D1568">
        <f t="shared" si="125"/>
        <v>1296.8356232191848</v>
      </c>
      <c r="E1568" s="5">
        <f t="shared" si="127"/>
        <v>665.4397009735261</v>
      </c>
    </row>
    <row r="1569" spans="1:5">
      <c r="A1569" s="5">
        <f t="shared" si="123"/>
        <v>156800000</v>
      </c>
      <c r="B1569" s="5">
        <f t="shared" si="126"/>
        <v>3.8393069348937214E-2</v>
      </c>
      <c r="C1569" s="5">
        <f t="shared" si="124"/>
        <v>4.8221695102265143E-2</v>
      </c>
      <c r="D1569">
        <f t="shared" si="125"/>
        <v>1296.0085596839683</v>
      </c>
      <c r="E1569" s="5">
        <f t="shared" si="127"/>
        <v>665.01663913241271</v>
      </c>
    </row>
    <row r="1570" spans="1:5">
      <c r="A1570" s="5">
        <f t="shared" si="123"/>
        <v>156900000</v>
      </c>
      <c r="B1570" s="5">
        <f t="shared" si="126"/>
        <v>3.8417554724797506E-2</v>
      </c>
      <c r="C1570" s="5">
        <f t="shared" si="124"/>
        <v>4.8252448734345671E-2</v>
      </c>
      <c r="D1570">
        <f t="shared" si="125"/>
        <v>1295.1825504043736</v>
      </c>
      <c r="E1570" s="5">
        <f t="shared" si="127"/>
        <v>664.59411656838915</v>
      </c>
    </row>
    <row r="1571" spans="1:5">
      <c r="A1571" s="5">
        <f t="shared" si="123"/>
        <v>157000000</v>
      </c>
      <c r="B1571" s="5">
        <f t="shared" si="126"/>
        <v>3.8442040100657798E-2</v>
      </c>
      <c r="C1571" s="5">
        <f t="shared" si="124"/>
        <v>4.8283202366426199E-2</v>
      </c>
      <c r="D1571">
        <f t="shared" si="125"/>
        <v>1294.3575933658992</v>
      </c>
      <c r="E1571" s="5">
        <f t="shared" si="127"/>
        <v>664.17213225099033</v>
      </c>
    </row>
    <row r="1572" spans="1:5">
      <c r="A1572" s="5">
        <f t="shared" si="123"/>
        <v>157100000</v>
      </c>
      <c r="B1572" s="5">
        <f t="shared" si="126"/>
        <v>3.846652547651809E-2</v>
      </c>
      <c r="C1572" s="5">
        <f t="shared" si="124"/>
        <v>4.831395599850672E-2</v>
      </c>
      <c r="D1572">
        <f t="shared" si="125"/>
        <v>1293.5336865591739</v>
      </c>
      <c r="E1572" s="5">
        <f t="shared" si="127"/>
        <v>663.75068515237319</v>
      </c>
    </row>
    <row r="1573" spans="1:5">
      <c r="A1573" s="5">
        <f t="shared" si="123"/>
        <v>157200000</v>
      </c>
      <c r="B1573" s="5">
        <f t="shared" si="126"/>
        <v>3.8491010852378382E-2</v>
      </c>
      <c r="C1573" s="5">
        <f t="shared" si="124"/>
        <v>4.8344709630587249E-2</v>
      </c>
      <c r="D1573">
        <f t="shared" si="125"/>
        <v>1292.7108279799377</v>
      </c>
      <c r="E1573" s="5">
        <f t="shared" si="127"/>
        <v>663.32977424731166</v>
      </c>
    </row>
    <row r="1574" spans="1:5">
      <c r="A1574" s="5">
        <f t="shared" si="123"/>
        <v>157300000</v>
      </c>
      <c r="B1574" s="5">
        <f t="shared" si="126"/>
        <v>3.8515496228238674E-2</v>
      </c>
      <c r="C1574" s="5">
        <f t="shared" si="124"/>
        <v>4.8375463262667777E-2</v>
      </c>
      <c r="D1574">
        <f t="shared" si="125"/>
        <v>1291.8890156290288</v>
      </c>
      <c r="E1574" s="5">
        <f t="shared" si="127"/>
        <v>662.90939851318615</v>
      </c>
    </row>
    <row r="1575" spans="1:5">
      <c r="A1575" s="5">
        <f t="shared" si="123"/>
        <v>157400000</v>
      </c>
      <c r="B1575" s="5">
        <f t="shared" si="126"/>
        <v>3.8539981604098966E-2</v>
      </c>
      <c r="C1575" s="5">
        <f t="shared" si="124"/>
        <v>4.8406216894748298E-2</v>
      </c>
      <c r="D1575">
        <f t="shared" si="125"/>
        <v>1291.0682475123649</v>
      </c>
      <c r="E1575" s="5">
        <f t="shared" si="127"/>
        <v>662.48955692997549</v>
      </c>
    </row>
    <row r="1576" spans="1:5">
      <c r="A1576" s="5">
        <f t="shared" si="123"/>
        <v>157500000</v>
      </c>
      <c r="B1576" s="5">
        <f t="shared" si="126"/>
        <v>3.8564466979959258E-2</v>
      </c>
      <c r="C1576" s="5">
        <f t="shared" si="124"/>
        <v>4.8436970526828826E-2</v>
      </c>
      <c r="D1576">
        <f t="shared" si="125"/>
        <v>1290.2485216409284</v>
      </c>
      <c r="E1576" s="5">
        <f t="shared" si="127"/>
        <v>662.07024848024957</v>
      </c>
    </row>
    <row r="1577" spans="1:5">
      <c r="A1577" s="5">
        <f t="shared" si="123"/>
        <v>157600000</v>
      </c>
      <c r="B1577" s="5">
        <f t="shared" si="126"/>
        <v>3.858895235581955E-2</v>
      </c>
      <c r="C1577" s="5">
        <f t="shared" si="124"/>
        <v>4.8467724158909355E-2</v>
      </c>
      <c r="D1577">
        <f t="shared" si="125"/>
        <v>1289.4298360307503</v>
      </c>
      <c r="E1577" s="5">
        <f t="shared" si="127"/>
        <v>661.65147214916033</v>
      </c>
    </row>
    <row r="1578" spans="1:5">
      <c r="A1578" s="5">
        <f t="shared" si="123"/>
        <v>157700000</v>
      </c>
      <c r="B1578" s="5">
        <f t="shared" si="126"/>
        <v>3.8613437731679842E-2</v>
      </c>
      <c r="C1578" s="5">
        <f t="shared" si="124"/>
        <v>4.8498477790989883E-2</v>
      </c>
      <c r="D1578">
        <f t="shared" si="125"/>
        <v>1288.612188702893</v>
      </c>
      <c r="E1578" s="5">
        <f t="shared" si="127"/>
        <v>661.23322692443401</v>
      </c>
    </row>
    <row r="1579" spans="1:5">
      <c r="A1579" s="5">
        <f t="shared" si="123"/>
        <v>157800000</v>
      </c>
      <c r="B1579" s="5">
        <f t="shared" si="126"/>
        <v>3.8637923107540134E-2</v>
      </c>
      <c r="C1579" s="5">
        <f t="shared" si="124"/>
        <v>4.8529231423070404E-2</v>
      </c>
      <c r="D1579">
        <f t="shared" si="125"/>
        <v>1287.795577683436</v>
      </c>
      <c r="E1579" s="5">
        <f t="shared" si="127"/>
        <v>660.81551179636244</v>
      </c>
    </row>
    <row r="1580" spans="1:5">
      <c r="A1580" s="5">
        <f t="shared" si="123"/>
        <v>157900000</v>
      </c>
      <c r="B1580" s="5">
        <f t="shared" si="126"/>
        <v>3.8662408483400426E-2</v>
      </c>
      <c r="C1580" s="5">
        <f t="shared" si="124"/>
        <v>4.8559985055150932E-2</v>
      </c>
      <c r="D1580">
        <f t="shared" si="125"/>
        <v>1286.9800010034594</v>
      </c>
      <c r="E1580" s="5">
        <f t="shared" si="127"/>
        <v>660.39832575779621</v>
      </c>
    </row>
    <row r="1581" spans="1:5">
      <c r="A1581" s="5">
        <f t="shared" si="123"/>
        <v>158000000</v>
      </c>
      <c r="B1581" s="5">
        <f t="shared" si="126"/>
        <v>3.8686893859260718E-2</v>
      </c>
      <c r="C1581" s="5">
        <f t="shared" si="124"/>
        <v>4.8590738687231461E-2</v>
      </c>
      <c r="D1581">
        <f t="shared" si="125"/>
        <v>1286.1654566990267</v>
      </c>
      <c r="E1581" s="5">
        <f t="shared" si="127"/>
        <v>659.98166780413396</v>
      </c>
    </row>
    <row r="1582" spans="1:5">
      <c r="A1582" s="5">
        <f t="shared" ref="A1582:A1645" si="128">A1581+100000</f>
        <v>158100000</v>
      </c>
      <c r="B1582" s="5">
        <f t="shared" si="126"/>
        <v>3.871137923512101E-2</v>
      </c>
      <c r="C1582" s="5">
        <f t="shared" ref="C1582:C1645" si="129">1.256*A1582/(PI()*$G$6)</f>
        <v>4.8621492319311982E-2</v>
      </c>
      <c r="D1582">
        <f t="shared" ref="D1582:D1645" si="130">($G$2*299792458/$G$6/2*9)^2/(4*$G$3*A1582*(1-EXP(-(C1582/B1582)))^2)</f>
        <v>1285.3519428111715</v>
      </c>
      <c r="E1582" s="5">
        <f t="shared" si="127"/>
        <v>659.56553693331762</v>
      </c>
    </row>
    <row r="1583" spans="1:5">
      <c r="A1583" s="5">
        <f t="shared" si="128"/>
        <v>158200000</v>
      </c>
      <c r="B1583" s="5">
        <f t="shared" si="126"/>
        <v>3.8735864610981302E-2</v>
      </c>
      <c r="C1583" s="5">
        <f t="shared" si="129"/>
        <v>4.865224595139251E-2</v>
      </c>
      <c r="D1583">
        <f t="shared" si="130"/>
        <v>1284.53945738588</v>
      </c>
      <c r="E1583" s="5">
        <f t="shared" si="127"/>
        <v>659.14993214582228</v>
      </c>
    </row>
    <row r="1584" spans="1:5">
      <c r="A1584" s="5">
        <f t="shared" si="128"/>
        <v>158300000</v>
      </c>
      <c r="B1584" s="5">
        <f t="shared" si="126"/>
        <v>3.8760349986841587E-2</v>
      </c>
      <c r="C1584" s="5">
        <f t="shared" si="129"/>
        <v>4.8682999583473038E-2</v>
      </c>
      <c r="D1584">
        <f t="shared" si="130"/>
        <v>1283.7279984740758</v>
      </c>
      <c r="E1584" s="5">
        <f t="shared" si="127"/>
        <v>658.7348524446486</v>
      </c>
    </row>
    <row r="1585" spans="1:5">
      <c r="A1585" s="5">
        <f t="shared" si="128"/>
        <v>158400000</v>
      </c>
      <c r="B1585" s="5">
        <f t="shared" si="126"/>
        <v>3.8784835362701879E-2</v>
      </c>
      <c r="C1585" s="5">
        <f t="shared" si="129"/>
        <v>4.8713753215553567E-2</v>
      </c>
      <c r="D1585">
        <f t="shared" si="130"/>
        <v>1282.9175641316046</v>
      </c>
      <c r="E1585" s="5">
        <f t="shared" si="127"/>
        <v>658.32029683531459</v>
      </c>
    </row>
    <row r="1586" spans="1:5">
      <c r="A1586" s="5">
        <f t="shared" si="128"/>
        <v>158500000</v>
      </c>
      <c r="B1586" s="5">
        <f t="shared" si="126"/>
        <v>3.8809320738562171E-2</v>
      </c>
      <c r="C1586" s="5">
        <f t="shared" si="129"/>
        <v>4.8744506847634088E-2</v>
      </c>
      <c r="D1586">
        <f t="shared" si="130"/>
        <v>1282.1081524192191</v>
      </c>
      <c r="E1586" s="5">
        <f t="shared" si="127"/>
        <v>657.90626432584838</v>
      </c>
    </row>
    <row r="1587" spans="1:5">
      <c r="A1587" s="5">
        <f t="shared" si="128"/>
        <v>158600000</v>
      </c>
      <c r="B1587" s="5">
        <f t="shared" si="126"/>
        <v>3.8833806114422463E-2</v>
      </c>
      <c r="C1587" s="5">
        <f t="shared" si="129"/>
        <v>4.8775260479714616E-2</v>
      </c>
      <c r="D1587">
        <f t="shared" si="130"/>
        <v>1281.2997614025612</v>
      </c>
      <c r="E1587" s="5">
        <f t="shared" si="127"/>
        <v>657.49275392678032</v>
      </c>
    </row>
    <row r="1588" spans="1:5">
      <c r="A1588" s="5">
        <f t="shared" si="128"/>
        <v>158700000</v>
      </c>
      <c r="B1588" s="5">
        <f t="shared" si="126"/>
        <v>3.8858291490282755E-2</v>
      </c>
      <c r="C1588" s="5">
        <f t="shared" si="129"/>
        <v>4.8806014111795144E-2</v>
      </c>
      <c r="D1588">
        <f t="shared" si="130"/>
        <v>1280.4923891521503</v>
      </c>
      <c r="E1588" s="5">
        <f t="shared" si="127"/>
        <v>657.0797646511337</v>
      </c>
    </row>
    <row r="1589" spans="1:5">
      <c r="A1589" s="5">
        <f t="shared" si="128"/>
        <v>158800000</v>
      </c>
      <c r="B1589" s="5">
        <f t="shared" si="126"/>
        <v>3.8882776866143047E-2</v>
      </c>
      <c r="C1589" s="5">
        <f t="shared" si="129"/>
        <v>4.8836767743875666E-2</v>
      </c>
      <c r="D1589">
        <f t="shared" si="130"/>
        <v>1279.6860337433641</v>
      </c>
      <c r="E1589" s="5">
        <f t="shared" si="127"/>
        <v>656.66729551441881</v>
      </c>
    </row>
    <row r="1590" spans="1:5">
      <c r="A1590" s="5">
        <f t="shared" si="128"/>
        <v>158900000</v>
      </c>
      <c r="B1590" s="5">
        <f t="shared" si="126"/>
        <v>3.8907262242003339E-2</v>
      </c>
      <c r="C1590" s="5">
        <f t="shared" si="129"/>
        <v>4.8867521375956194E-2</v>
      </c>
      <c r="D1590">
        <f t="shared" si="130"/>
        <v>1278.8806932564269</v>
      </c>
      <c r="E1590" s="5">
        <f t="shared" si="127"/>
        <v>656.25534553462364</v>
      </c>
    </row>
    <row r="1591" spans="1:5">
      <c r="A1591" s="5">
        <f t="shared" si="128"/>
        <v>159000000</v>
      </c>
      <c r="B1591" s="5">
        <f t="shared" si="126"/>
        <v>3.8931747617863631E-2</v>
      </c>
      <c r="C1591" s="5">
        <f t="shared" si="129"/>
        <v>4.8898275008036722E-2</v>
      </c>
      <c r="D1591">
        <f t="shared" si="130"/>
        <v>1278.0763657763914</v>
      </c>
      <c r="E1591" s="5">
        <f t="shared" si="127"/>
        <v>655.84391373220649</v>
      </c>
    </row>
    <row r="1592" spans="1:5">
      <c r="A1592" s="5">
        <f t="shared" si="128"/>
        <v>159100000</v>
      </c>
      <c r="B1592" s="5">
        <f t="shared" si="126"/>
        <v>3.8956232993723923E-2</v>
      </c>
      <c r="C1592" s="5">
        <f t="shared" si="129"/>
        <v>4.892902864011725E-2</v>
      </c>
      <c r="D1592">
        <f t="shared" si="130"/>
        <v>1277.2730493931253</v>
      </c>
      <c r="E1592" s="5">
        <f t="shared" si="127"/>
        <v>655.43299913008934</v>
      </c>
    </row>
    <row r="1593" spans="1:5">
      <c r="A1593" s="5">
        <f t="shared" si="128"/>
        <v>159200000</v>
      </c>
      <c r="B1593" s="5">
        <f t="shared" si="126"/>
        <v>3.8980718369584215E-2</v>
      </c>
      <c r="C1593" s="5">
        <f t="shared" si="129"/>
        <v>4.8959782272197772E-2</v>
      </c>
      <c r="D1593">
        <f t="shared" si="130"/>
        <v>1276.4707422012953</v>
      </c>
      <c r="E1593" s="5">
        <f t="shared" si="127"/>
        <v>655.02260075364802</v>
      </c>
    </row>
    <row r="1594" spans="1:5">
      <c r="A1594" s="5">
        <f t="shared" si="128"/>
        <v>159300000</v>
      </c>
      <c r="B1594" s="5">
        <f t="shared" si="126"/>
        <v>3.9005203745444507E-2</v>
      </c>
      <c r="C1594" s="5">
        <f t="shared" si="129"/>
        <v>4.89905359042783E-2</v>
      </c>
      <c r="D1594">
        <f t="shared" si="130"/>
        <v>1275.669442300353</v>
      </c>
      <c r="E1594" s="5">
        <f t="shared" si="127"/>
        <v>654.61271763070647</v>
      </c>
    </row>
    <row r="1595" spans="1:5">
      <c r="A1595" s="5">
        <f t="shared" si="128"/>
        <v>159400000</v>
      </c>
      <c r="B1595" s="5">
        <f t="shared" si="126"/>
        <v>3.9029689121304799E-2</v>
      </c>
      <c r="C1595" s="5">
        <f t="shared" si="129"/>
        <v>4.9021289536358828E-2</v>
      </c>
      <c r="D1595">
        <f t="shared" si="130"/>
        <v>1274.8691477945183</v>
      </c>
      <c r="E1595" s="5">
        <f t="shared" si="127"/>
        <v>654.20334879152767</v>
      </c>
    </row>
    <row r="1596" spans="1:5">
      <c r="A1596" s="5">
        <f t="shared" si="128"/>
        <v>159500000</v>
      </c>
      <c r="B1596" s="5">
        <f t="shared" si="126"/>
        <v>3.9054174497165091E-2</v>
      </c>
      <c r="C1596" s="5">
        <f t="shared" si="129"/>
        <v>4.9052043168439349E-2</v>
      </c>
      <c r="D1596">
        <f t="shared" si="130"/>
        <v>1274.0698567927661</v>
      </c>
      <c r="E1596" s="5">
        <f t="shared" si="127"/>
        <v>653.7944932688066</v>
      </c>
    </row>
    <row r="1597" spans="1:5">
      <c r="A1597" s="5">
        <f t="shared" si="128"/>
        <v>159600000</v>
      </c>
      <c r="B1597" s="5">
        <f t="shared" si="126"/>
        <v>3.9078659873025383E-2</v>
      </c>
      <c r="C1597" s="5">
        <f t="shared" si="129"/>
        <v>4.9082796800519878E-2</v>
      </c>
      <c r="D1597">
        <f t="shared" si="130"/>
        <v>1273.2715674088111</v>
      </c>
      <c r="E1597" s="5">
        <f t="shared" si="127"/>
        <v>653.38615009766306</v>
      </c>
    </row>
    <row r="1598" spans="1:5">
      <c r="A1598" s="5">
        <f t="shared" si="128"/>
        <v>159700000</v>
      </c>
      <c r="B1598" s="5">
        <f t="shared" si="126"/>
        <v>3.9103145248885675E-2</v>
      </c>
      <c r="C1598" s="5">
        <f t="shared" si="129"/>
        <v>4.9113550432600406E-2</v>
      </c>
      <c r="D1598">
        <f t="shared" si="130"/>
        <v>1272.4742777610909</v>
      </c>
      <c r="E1598" s="5">
        <f t="shared" si="127"/>
        <v>652.97831831563337</v>
      </c>
    </row>
    <row r="1599" spans="1:5">
      <c r="A1599" s="5">
        <f t="shared" si="128"/>
        <v>159800000</v>
      </c>
      <c r="B1599" s="5">
        <f t="shared" si="126"/>
        <v>3.9127630624745967E-2</v>
      </c>
      <c r="C1599" s="5">
        <f t="shared" si="129"/>
        <v>4.9144304064680934E-2</v>
      </c>
      <c r="D1599">
        <f t="shared" si="130"/>
        <v>1271.6779859727549</v>
      </c>
      <c r="E1599" s="5">
        <f t="shared" si="127"/>
        <v>652.57099696266209</v>
      </c>
    </row>
    <row r="1600" spans="1:5">
      <c r="A1600" s="5">
        <f t="shared" si="128"/>
        <v>159900000</v>
      </c>
      <c r="B1600" s="5">
        <f t="shared" si="126"/>
        <v>3.9152116000606259E-2</v>
      </c>
      <c r="C1600" s="5">
        <f t="shared" si="129"/>
        <v>4.9175057696761455E-2</v>
      </c>
      <c r="D1600">
        <f t="shared" si="130"/>
        <v>1270.8826901716463</v>
      </c>
      <c r="E1600" s="5">
        <f t="shared" si="127"/>
        <v>652.16418508109678</v>
      </c>
    </row>
    <row r="1601" spans="1:5">
      <c r="A1601" s="5">
        <f t="shared" si="128"/>
        <v>160000000</v>
      </c>
      <c r="B1601" s="5">
        <f t="shared" si="126"/>
        <v>3.9176601376466551E-2</v>
      </c>
      <c r="C1601" s="5">
        <f t="shared" si="129"/>
        <v>4.9205811328841983E-2</v>
      </c>
      <c r="D1601">
        <f t="shared" si="130"/>
        <v>1270.0883884902889</v>
      </c>
      <c r="E1601" s="5">
        <f t="shared" si="127"/>
        <v>651.75788171567831</v>
      </c>
    </row>
    <row r="1602" spans="1:5">
      <c r="A1602" s="5">
        <f t="shared" si="128"/>
        <v>160100000</v>
      </c>
      <c r="B1602" s="5">
        <f t="shared" si="126"/>
        <v>3.9201086752326836E-2</v>
      </c>
      <c r="C1602" s="5">
        <f t="shared" si="129"/>
        <v>4.9236564960922512E-2</v>
      </c>
      <c r="D1602">
        <f t="shared" si="130"/>
        <v>1269.2950790658724</v>
      </c>
      <c r="E1602" s="5">
        <f t="shared" si="127"/>
        <v>651.35208591353467</v>
      </c>
    </row>
    <row r="1603" spans="1:5">
      <c r="A1603" s="5">
        <f t="shared" si="128"/>
        <v>160200000</v>
      </c>
      <c r="B1603" s="5">
        <f t="shared" ref="B1603:B1666" si="131">A1603/(PI()*1300000000)</f>
        <v>3.9225572128187128E-2</v>
      </c>
      <c r="C1603" s="5">
        <f t="shared" si="129"/>
        <v>4.9267318593003033E-2</v>
      </c>
      <c r="D1603">
        <f t="shared" si="130"/>
        <v>1268.5027600402386</v>
      </c>
      <c r="E1603" s="5">
        <f t="shared" ref="E1603:E1666" si="132">($G$2*299792458/$G$6/2*9)^2/(4*$G$3*A1603)*(1+($G$7*$G$3*A1603)/($G$2*299792458/$G$6/2*9))^2</f>
        <v>650.94679672417271</v>
      </c>
    </row>
    <row r="1604" spans="1:5">
      <c r="A1604" s="5">
        <f t="shared" si="128"/>
        <v>160300000</v>
      </c>
      <c r="B1604" s="5">
        <f t="shared" si="131"/>
        <v>3.925005750404742E-2</v>
      </c>
      <c r="C1604" s="5">
        <f t="shared" si="129"/>
        <v>4.9298072225083561E-2</v>
      </c>
      <c r="D1604">
        <f t="shared" si="130"/>
        <v>1267.7114295598642</v>
      </c>
      <c r="E1604" s="5">
        <f t="shared" si="132"/>
        <v>650.54201319947117</v>
      </c>
    </row>
    <row r="1605" spans="1:5">
      <c r="A1605" s="5">
        <f t="shared" si="128"/>
        <v>160400000</v>
      </c>
      <c r="B1605" s="5">
        <f t="shared" si="131"/>
        <v>3.9274542879907712E-2</v>
      </c>
      <c r="C1605" s="5">
        <f t="shared" si="129"/>
        <v>4.9328825857164089E-2</v>
      </c>
      <c r="D1605">
        <f t="shared" si="130"/>
        <v>1266.9210857758492</v>
      </c>
      <c r="E1605" s="5">
        <f t="shared" si="132"/>
        <v>650.13773439367321</v>
      </c>
    </row>
    <row r="1606" spans="1:5">
      <c r="A1606" s="5">
        <f t="shared" si="128"/>
        <v>160500000</v>
      </c>
      <c r="B1606" s="5">
        <f t="shared" si="131"/>
        <v>3.9299028255768004E-2</v>
      </c>
      <c r="C1606" s="5">
        <f t="shared" si="129"/>
        <v>4.9359579489244618E-2</v>
      </c>
      <c r="D1606">
        <f t="shared" si="130"/>
        <v>1266.1317268439016</v>
      </c>
      <c r="E1606" s="5">
        <f t="shared" si="132"/>
        <v>649.73395936337909</v>
      </c>
    </row>
    <row r="1607" spans="1:5">
      <c r="A1607" s="5">
        <f t="shared" si="128"/>
        <v>160600000</v>
      </c>
      <c r="B1607" s="5">
        <f t="shared" si="131"/>
        <v>3.9323513631628296E-2</v>
      </c>
      <c r="C1607" s="5">
        <f t="shared" si="129"/>
        <v>4.9390333121325139E-2</v>
      </c>
      <c r="D1607">
        <f t="shared" si="130"/>
        <v>1265.3433509243227</v>
      </c>
      <c r="E1607" s="5">
        <f t="shared" si="132"/>
        <v>649.33068716753905</v>
      </c>
    </row>
    <row r="1608" spans="1:5">
      <c r="A1608" s="5">
        <f t="shared" si="128"/>
        <v>160700000</v>
      </c>
      <c r="B1608" s="5">
        <f t="shared" si="131"/>
        <v>3.9347999007488588E-2</v>
      </c>
      <c r="C1608" s="5">
        <f t="shared" si="129"/>
        <v>4.9421086753405667E-2</v>
      </c>
      <c r="D1608">
        <f t="shared" si="130"/>
        <v>1264.5559561819928</v>
      </c>
      <c r="E1608" s="5">
        <f t="shared" si="132"/>
        <v>648.92791686744454</v>
      </c>
    </row>
    <row r="1609" spans="1:5">
      <c r="A1609" s="5">
        <f t="shared" si="128"/>
        <v>160800000</v>
      </c>
      <c r="B1609" s="5">
        <f t="shared" si="131"/>
        <v>3.937248438334888E-2</v>
      </c>
      <c r="C1609" s="5">
        <f t="shared" si="129"/>
        <v>4.9451840385486195E-2</v>
      </c>
      <c r="D1609">
        <f t="shared" si="130"/>
        <v>1263.7695407863571</v>
      </c>
      <c r="E1609" s="5">
        <f t="shared" si="132"/>
        <v>648.52564752672322</v>
      </c>
    </row>
    <row r="1610" spans="1:5">
      <c r="A1610" s="5">
        <f t="shared" si="128"/>
        <v>160900000</v>
      </c>
      <c r="B1610" s="5">
        <f t="shared" si="131"/>
        <v>3.9396969759209172E-2</v>
      </c>
      <c r="C1610" s="5">
        <f t="shared" si="129"/>
        <v>4.9482594017566717E-2</v>
      </c>
      <c r="D1610">
        <f t="shared" si="130"/>
        <v>1262.9841029114123</v>
      </c>
      <c r="E1610" s="5">
        <f t="shared" si="132"/>
        <v>648.12387821133041</v>
      </c>
    </row>
    <row r="1611" spans="1:5">
      <c r="A1611" s="5">
        <f t="shared" si="128"/>
        <v>161000000</v>
      </c>
      <c r="B1611" s="5">
        <f t="shared" si="131"/>
        <v>3.9421455135069464E-2</v>
      </c>
      <c r="C1611" s="5">
        <f t="shared" si="129"/>
        <v>4.9513347649647245E-2</v>
      </c>
      <c r="D1611">
        <f t="shared" si="130"/>
        <v>1262.199640735691</v>
      </c>
      <c r="E1611" s="5">
        <f t="shared" si="132"/>
        <v>647.72260798954187</v>
      </c>
    </row>
    <row r="1612" spans="1:5">
      <c r="A1612" s="5">
        <f t="shared" si="128"/>
        <v>161100000</v>
      </c>
      <c r="B1612" s="5">
        <f t="shared" si="131"/>
        <v>3.9445940510929756E-2</v>
      </c>
      <c r="C1612" s="5">
        <f t="shared" si="129"/>
        <v>4.9544101281727773E-2</v>
      </c>
      <c r="D1612">
        <f t="shared" si="130"/>
        <v>1261.4161524422484</v>
      </c>
      <c r="E1612" s="5">
        <f t="shared" si="132"/>
        <v>647.32183593194657</v>
      </c>
    </row>
    <row r="1613" spans="1:5">
      <c r="A1613" s="5">
        <f t="shared" si="128"/>
        <v>161200000</v>
      </c>
      <c r="B1613" s="5">
        <f t="shared" si="131"/>
        <v>3.9470425886790048E-2</v>
      </c>
      <c r="C1613" s="5">
        <f t="shared" si="129"/>
        <v>4.9574854913808301E-2</v>
      </c>
      <c r="D1613">
        <f t="shared" si="130"/>
        <v>1260.6336362186489</v>
      </c>
      <c r="E1613" s="5">
        <f t="shared" si="132"/>
        <v>646.92156111144004</v>
      </c>
    </row>
    <row r="1614" spans="1:5">
      <c r="A1614" s="5">
        <f t="shared" si="128"/>
        <v>161300000</v>
      </c>
      <c r="B1614" s="5">
        <f t="shared" si="131"/>
        <v>3.949491126265034E-2</v>
      </c>
      <c r="C1614" s="5">
        <f t="shared" si="129"/>
        <v>4.9605608545888823E-2</v>
      </c>
      <c r="D1614">
        <f t="shared" si="130"/>
        <v>1259.8520902569512</v>
      </c>
      <c r="E1614" s="5">
        <f t="shared" si="132"/>
        <v>646.52178260321705</v>
      </c>
    </row>
    <row r="1615" spans="1:5">
      <c r="A1615" s="5">
        <f t="shared" si="128"/>
        <v>161400000</v>
      </c>
      <c r="B1615" s="5">
        <f t="shared" si="131"/>
        <v>3.9519396638510632E-2</v>
      </c>
      <c r="C1615" s="5">
        <f t="shared" si="129"/>
        <v>4.9636362177969351E-2</v>
      </c>
      <c r="D1615">
        <f t="shared" si="130"/>
        <v>1259.0715127536942</v>
      </c>
      <c r="E1615" s="5">
        <f t="shared" si="132"/>
        <v>646.12249948476381</v>
      </c>
    </row>
    <row r="1616" spans="1:5">
      <c r="A1616" s="5">
        <f t="shared" si="128"/>
        <v>161500000</v>
      </c>
      <c r="B1616" s="5">
        <f t="shared" si="131"/>
        <v>3.9543882014370924E-2</v>
      </c>
      <c r="C1616" s="5">
        <f t="shared" si="129"/>
        <v>4.9667115810049879E-2</v>
      </c>
      <c r="D1616">
        <f t="shared" si="130"/>
        <v>1258.2919019098838</v>
      </c>
      <c r="E1616" s="5">
        <f t="shared" si="132"/>
        <v>645.72371083585188</v>
      </c>
    </row>
    <row r="1617" spans="1:5">
      <c r="A1617" s="5">
        <f t="shared" si="128"/>
        <v>161600000</v>
      </c>
      <c r="B1617" s="5">
        <f t="shared" si="131"/>
        <v>3.9568367390231216E-2</v>
      </c>
      <c r="C1617" s="5">
        <f t="shared" si="129"/>
        <v>4.96978694421304E-2</v>
      </c>
      <c r="D1617">
        <f t="shared" si="130"/>
        <v>1257.5132559309793</v>
      </c>
      <c r="E1617" s="5">
        <f t="shared" si="132"/>
        <v>645.32541573852995</v>
      </c>
    </row>
    <row r="1618" spans="1:5">
      <c r="A1618" s="5">
        <f t="shared" si="128"/>
        <v>161700000</v>
      </c>
      <c r="B1618" s="5">
        <f t="shared" si="131"/>
        <v>3.9592852766091507E-2</v>
      </c>
      <c r="C1618" s="5">
        <f t="shared" si="129"/>
        <v>4.9728623074210929E-2</v>
      </c>
      <c r="D1618">
        <f t="shared" si="130"/>
        <v>1256.7355730268782</v>
      </c>
      <c r="E1618" s="5">
        <f t="shared" si="132"/>
        <v>644.92761327711833</v>
      </c>
    </row>
    <row r="1619" spans="1:5">
      <c r="A1619" s="5">
        <f t="shared" si="128"/>
        <v>161800000</v>
      </c>
      <c r="B1619" s="5">
        <f t="shared" si="131"/>
        <v>3.9617338141951793E-2</v>
      </c>
      <c r="C1619" s="5">
        <f t="shared" si="129"/>
        <v>4.9759376706291457E-2</v>
      </c>
      <c r="D1619">
        <f t="shared" si="130"/>
        <v>1255.9588514119048</v>
      </c>
      <c r="E1619" s="5">
        <f t="shared" si="132"/>
        <v>644.53030253820009</v>
      </c>
    </row>
    <row r="1620" spans="1:5">
      <c r="A1620" s="5">
        <f t="shared" si="128"/>
        <v>161900000</v>
      </c>
      <c r="B1620" s="5">
        <f t="shared" si="131"/>
        <v>3.9641823517812085E-2</v>
      </c>
      <c r="C1620" s="5">
        <f t="shared" si="129"/>
        <v>4.9790130338371985E-2</v>
      </c>
      <c r="D1620">
        <f t="shared" si="130"/>
        <v>1255.1830893047941</v>
      </c>
      <c r="E1620" s="5">
        <f t="shared" si="132"/>
        <v>644.13348261061617</v>
      </c>
    </row>
    <row r="1621" spans="1:5">
      <c r="A1621" s="5">
        <f t="shared" si="128"/>
        <v>162000000</v>
      </c>
      <c r="B1621" s="5">
        <f t="shared" si="131"/>
        <v>3.9666308893672377E-2</v>
      </c>
      <c r="C1621" s="5">
        <f t="shared" si="129"/>
        <v>4.9820883970452506E-2</v>
      </c>
      <c r="D1621">
        <f t="shared" si="130"/>
        <v>1254.4082849286804</v>
      </c>
      <c r="E1621" s="5">
        <f t="shared" si="132"/>
        <v>643.7371525854561</v>
      </c>
    </row>
    <row r="1622" spans="1:5">
      <c r="A1622" s="5">
        <f t="shared" si="128"/>
        <v>162100000</v>
      </c>
      <c r="B1622" s="5">
        <f t="shared" si="131"/>
        <v>3.9690794269532668E-2</v>
      </c>
      <c r="C1622" s="5">
        <f t="shared" si="129"/>
        <v>4.9851637602533035E-2</v>
      </c>
      <c r="D1622">
        <f t="shared" si="130"/>
        <v>1253.6344365110808</v>
      </c>
      <c r="E1622" s="5">
        <f t="shared" si="132"/>
        <v>643.34131155605348</v>
      </c>
    </row>
    <row r="1623" spans="1:5">
      <c r="A1623" s="5">
        <f t="shared" si="128"/>
        <v>162200000</v>
      </c>
      <c r="B1623" s="5">
        <f t="shared" si="131"/>
        <v>3.971527964539296E-2</v>
      </c>
      <c r="C1623" s="5">
        <f t="shared" si="129"/>
        <v>4.9882391234613563E-2</v>
      </c>
      <c r="D1623">
        <f t="shared" si="130"/>
        <v>1252.8615422838855</v>
      </c>
      <c r="E1623" s="5">
        <f t="shared" si="132"/>
        <v>642.94595861797677</v>
      </c>
    </row>
    <row r="1624" spans="1:5">
      <c r="A1624" s="5">
        <f t="shared" si="128"/>
        <v>162300000</v>
      </c>
      <c r="B1624" s="5">
        <f t="shared" si="131"/>
        <v>3.9739765021253252E-2</v>
      </c>
      <c r="C1624" s="5">
        <f t="shared" si="129"/>
        <v>4.9913144866694084E-2</v>
      </c>
      <c r="D1624">
        <f t="shared" si="130"/>
        <v>1252.089600483341</v>
      </c>
      <c r="E1624" s="5">
        <f t="shared" si="132"/>
        <v>642.55109286902416</v>
      </c>
    </row>
    <row r="1625" spans="1:5">
      <c r="A1625" s="5">
        <f t="shared" si="128"/>
        <v>162400000</v>
      </c>
      <c r="B1625" s="5">
        <f t="shared" si="131"/>
        <v>3.9764250397113544E-2</v>
      </c>
      <c r="C1625" s="5">
        <f t="shared" si="129"/>
        <v>4.9943898498774612E-2</v>
      </c>
      <c r="D1625">
        <f t="shared" si="130"/>
        <v>1251.3186093500383</v>
      </c>
      <c r="E1625" s="5">
        <f t="shared" si="132"/>
        <v>642.15671340921563</v>
      </c>
    </row>
    <row r="1626" spans="1:5">
      <c r="A1626" s="5">
        <f t="shared" si="128"/>
        <v>162500000</v>
      </c>
      <c r="B1626" s="5">
        <f t="shared" si="131"/>
        <v>3.9788735772973836E-2</v>
      </c>
      <c r="C1626" s="5">
        <f t="shared" si="129"/>
        <v>4.9974652130855141E-2</v>
      </c>
      <c r="D1626">
        <f t="shared" si="130"/>
        <v>1250.5485671289</v>
      </c>
      <c r="E1626" s="5">
        <f t="shared" si="132"/>
        <v>641.76281934078622</v>
      </c>
    </row>
    <row r="1627" spans="1:5">
      <c r="A1627" s="5">
        <f t="shared" si="128"/>
        <v>162600000</v>
      </c>
      <c r="B1627" s="5">
        <f t="shared" si="131"/>
        <v>3.9813221148834128E-2</v>
      </c>
      <c r="C1627" s="5">
        <f t="shared" si="129"/>
        <v>5.0005405762935669E-2</v>
      </c>
      <c r="D1627">
        <f t="shared" si="130"/>
        <v>1249.779472069165</v>
      </c>
      <c r="E1627" s="5">
        <f t="shared" si="132"/>
        <v>641.36940976818039</v>
      </c>
    </row>
    <row r="1628" spans="1:5">
      <c r="A1628" s="5">
        <f t="shared" si="128"/>
        <v>162700000</v>
      </c>
      <c r="B1628" s="5">
        <f t="shared" si="131"/>
        <v>3.983770652469442E-2</v>
      </c>
      <c r="C1628" s="5">
        <f t="shared" si="129"/>
        <v>5.003615939501619E-2</v>
      </c>
      <c r="D1628">
        <f t="shared" si="130"/>
        <v>1249.0113224243773</v>
      </c>
      <c r="E1628" s="5">
        <f t="shared" si="132"/>
        <v>640.97648379804366</v>
      </c>
    </row>
    <row r="1629" spans="1:5">
      <c r="A1629" s="5">
        <f t="shared" si="128"/>
        <v>162800000</v>
      </c>
      <c r="B1629" s="5">
        <f t="shared" si="131"/>
        <v>3.9862191900554712E-2</v>
      </c>
      <c r="C1629" s="5">
        <f t="shared" si="129"/>
        <v>5.0066913027096718E-2</v>
      </c>
      <c r="D1629">
        <f t="shared" si="130"/>
        <v>1248.2441164523725</v>
      </c>
      <c r="E1629" s="5">
        <f t="shared" si="132"/>
        <v>640.58404053921663</v>
      </c>
    </row>
    <row r="1630" spans="1:5">
      <c r="A1630" s="5">
        <f t="shared" si="128"/>
        <v>162900000</v>
      </c>
      <c r="B1630" s="5">
        <f t="shared" si="131"/>
        <v>3.9886677276415004E-2</v>
      </c>
      <c r="C1630" s="5">
        <f t="shared" si="129"/>
        <v>5.0097666659177247E-2</v>
      </c>
      <c r="D1630">
        <f t="shared" si="130"/>
        <v>1247.4778524152623</v>
      </c>
      <c r="E1630" s="5">
        <f t="shared" si="132"/>
        <v>640.19207910272826</v>
      </c>
    </row>
    <row r="1631" spans="1:5">
      <c r="A1631" s="5">
        <f t="shared" si="128"/>
        <v>163000000</v>
      </c>
      <c r="B1631" s="5">
        <f t="shared" si="131"/>
        <v>3.9911162652275296E-2</v>
      </c>
      <c r="C1631" s="5">
        <f t="shared" si="129"/>
        <v>5.0128420291257768E-2</v>
      </c>
      <c r="D1631">
        <f t="shared" si="130"/>
        <v>1246.7125285794248</v>
      </c>
      <c r="E1631" s="5">
        <f t="shared" si="132"/>
        <v>639.80059860178892</v>
      </c>
    </row>
    <row r="1632" spans="1:5">
      <c r="A1632" s="5">
        <f t="shared" si="128"/>
        <v>163100000</v>
      </c>
      <c r="B1632" s="5">
        <f t="shared" si="131"/>
        <v>3.9935648028135588E-2</v>
      </c>
      <c r="C1632" s="5">
        <f t="shared" si="129"/>
        <v>5.0159173923338296E-2</v>
      </c>
      <c r="D1632">
        <f t="shared" si="130"/>
        <v>1245.9481432154889</v>
      </c>
      <c r="E1632" s="5">
        <f t="shared" si="132"/>
        <v>639.40959815178394</v>
      </c>
    </row>
    <row r="1633" spans="1:5">
      <c r="A1633" s="5">
        <f t="shared" si="128"/>
        <v>163200000</v>
      </c>
      <c r="B1633" s="5">
        <f t="shared" si="131"/>
        <v>3.996013340399588E-2</v>
      </c>
      <c r="C1633" s="5">
        <f t="shared" si="129"/>
        <v>5.0189927555418824E-2</v>
      </c>
      <c r="D1633">
        <f t="shared" si="130"/>
        <v>1245.1846945983225</v>
      </c>
      <c r="E1633" s="5">
        <f t="shared" si="132"/>
        <v>639.01907687026676</v>
      </c>
    </row>
    <row r="1634" spans="1:5">
      <c r="A1634" s="5">
        <f t="shared" si="128"/>
        <v>163300000</v>
      </c>
      <c r="B1634" s="5">
        <f t="shared" si="131"/>
        <v>3.9984618779856172E-2</v>
      </c>
      <c r="C1634" s="5">
        <f t="shared" si="129"/>
        <v>5.0220681187499353E-2</v>
      </c>
      <c r="D1634">
        <f t="shared" si="130"/>
        <v>1244.4221810070192</v>
      </c>
      <c r="E1634" s="5">
        <f t="shared" si="132"/>
        <v>638.62903387695246</v>
      </c>
    </row>
    <row r="1635" spans="1:5">
      <c r="A1635" s="5">
        <f t="shared" si="128"/>
        <v>163400000</v>
      </c>
      <c r="B1635" s="5">
        <f t="shared" si="131"/>
        <v>4.0009104155716464E-2</v>
      </c>
      <c r="C1635" s="5">
        <f t="shared" si="129"/>
        <v>5.0251434819579874E-2</v>
      </c>
      <c r="D1635">
        <f t="shared" si="130"/>
        <v>1243.6606007248852</v>
      </c>
      <c r="E1635" s="5">
        <f t="shared" si="132"/>
        <v>638.2394682937105</v>
      </c>
    </row>
    <row r="1636" spans="1:5">
      <c r="A1636" s="5">
        <f t="shared" si="128"/>
        <v>163500000</v>
      </c>
      <c r="B1636" s="5">
        <f t="shared" si="131"/>
        <v>4.0033589531576756E-2</v>
      </c>
      <c r="C1636" s="5">
        <f t="shared" si="129"/>
        <v>5.0282188451660402E-2</v>
      </c>
      <c r="D1636">
        <f t="shared" si="130"/>
        <v>1242.8999520394264</v>
      </c>
      <c r="E1636" s="5">
        <f t="shared" si="132"/>
        <v>637.85037924455946</v>
      </c>
    </row>
    <row r="1637" spans="1:5">
      <c r="A1637" s="5">
        <f t="shared" si="128"/>
        <v>163600000</v>
      </c>
      <c r="B1637" s="5">
        <f t="shared" si="131"/>
        <v>4.0058074907437041E-2</v>
      </c>
      <c r="C1637" s="5">
        <f t="shared" si="129"/>
        <v>5.031294208374093E-2</v>
      </c>
      <c r="D1637">
        <f t="shared" si="130"/>
        <v>1242.1402332423361</v>
      </c>
      <c r="E1637" s="5">
        <f t="shared" si="132"/>
        <v>637.46176585565911</v>
      </c>
    </row>
    <row r="1638" spans="1:5">
      <c r="A1638" s="5">
        <f t="shared" si="128"/>
        <v>163700000</v>
      </c>
      <c r="B1638" s="5">
        <f t="shared" si="131"/>
        <v>4.0082560283297333E-2</v>
      </c>
      <c r="C1638" s="5">
        <f t="shared" si="129"/>
        <v>5.0343695715821452E-2</v>
      </c>
      <c r="D1638">
        <f t="shared" si="130"/>
        <v>1241.3814426294821</v>
      </c>
      <c r="E1638" s="5">
        <f t="shared" si="132"/>
        <v>637.0736272553047</v>
      </c>
    </row>
    <row r="1639" spans="1:5">
      <c r="A1639" s="5">
        <f t="shared" si="128"/>
        <v>163800000</v>
      </c>
      <c r="B1639" s="5">
        <f t="shared" si="131"/>
        <v>4.0107045659157625E-2</v>
      </c>
      <c r="C1639" s="5">
        <f t="shared" si="129"/>
        <v>5.037444934790198E-2</v>
      </c>
      <c r="D1639">
        <f t="shared" si="130"/>
        <v>1240.6235785008926</v>
      </c>
      <c r="E1639" s="5">
        <f t="shared" si="132"/>
        <v>636.68596257392028</v>
      </c>
    </row>
    <row r="1640" spans="1:5">
      <c r="A1640" s="5">
        <f t="shared" si="128"/>
        <v>163900000</v>
      </c>
      <c r="B1640" s="5">
        <f t="shared" si="131"/>
        <v>4.0131531035017917E-2</v>
      </c>
      <c r="C1640" s="5">
        <f t="shared" si="129"/>
        <v>5.0405202979982508E-2</v>
      </c>
      <c r="D1640">
        <f t="shared" si="130"/>
        <v>1239.8666391607458</v>
      </c>
      <c r="E1640" s="5">
        <f t="shared" si="132"/>
        <v>636.29877094405197</v>
      </c>
    </row>
    <row r="1641" spans="1:5">
      <c r="A1641" s="5">
        <f t="shared" si="128"/>
        <v>164000000</v>
      </c>
      <c r="B1641" s="5">
        <f t="shared" si="131"/>
        <v>4.0156016410878209E-2</v>
      </c>
      <c r="C1641" s="5">
        <f t="shared" si="129"/>
        <v>5.0435956612063036E-2</v>
      </c>
      <c r="D1641">
        <f t="shared" si="130"/>
        <v>1239.1106229173549</v>
      </c>
      <c r="E1641" s="5">
        <f t="shared" si="132"/>
        <v>635.91205150036149</v>
      </c>
    </row>
    <row r="1642" spans="1:5">
      <c r="A1642" s="5">
        <f t="shared" si="128"/>
        <v>164100000</v>
      </c>
      <c r="B1642" s="5">
        <f t="shared" si="131"/>
        <v>4.0180501786738501E-2</v>
      </c>
      <c r="C1642" s="5">
        <f t="shared" si="129"/>
        <v>5.0466710244143557E-2</v>
      </c>
      <c r="D1642">
        <f t="shared" si="130"/>
        <v>1238.3555280831579</v>
      </c>
      <c r="E1642" s="5">
        <f t="shared" si="132"/>
        <v>635.52580337962002</v>
      </c>
    </row>
    <row r="1643" spans="1:5">
      <c r="A1643" s="5">
        <f t="shared" si="128"/>
        <v>164200000</v>
      </c>
      <c r="B1643" s="5">
        <f t="shared" si="131"/>
        <v>4.0204987162598793E-2</v>
      </c>
      <c r="C1643" s="5">
        <f t="shared" si="129"/>
        <v>5.0497463876224086E-2</v>
      </c>
      <c r="D1643">
        <f t="shared" si="130"/>
        <v>1237.6013529747031</v>
      </c>
      <c r="E1643" s="5">
        <f t="shared" si="132"/>
        <v>635.14002572070194</v>
      </c>
    </row>
    <row r="1644" spans="1:5">
      <c r="A1644" s="5">
        <f t="shared" si="128"/>
        <v>164300000</v>
      </c>
      <c r="B1644" s="5">
        <f t="shared" si="131"/>
        <v>4.0229472538459085E-2</v>
      </c>
      <c r="C1644" s="5">
        <f t="shared" si="129"/>
        <v>5.0528217508304614E-2</v>
      </c>
      <c r="D1644">
        <f t="shared" si="130"/>
        <v>1236.8480959126368</v>
      </c>
      <c r="E1644" s="5">
        <f t="shared" si="132"/>
        <v>634.75471766457713</v>
      </c>
    </row>
    <row r="1645" spans="1:5">
      <c r="A1645" s="5">
        <f t="shared" si="128"/>
        <v>164400000</v>
      </c>
      <c r="B1645" s="5">
        <f t="shared" si="131"/>
        <v>4.0253957914319377E-2</v>
      </c>
      <c r="C1645" s="5">
        <f t="shared" si="129"/>
        <v>5.0558971140385135E-2</v>
      </c>
      <c r="D1645">
        <f t="shared" si="130"/>
        <v>1236.0957552216923</v>
      </c>
      <c r="E1645" s="5">
        <f t="shared" si="132"/>
        <v>634.36987835430659</v>
      </c>
    </row>
    <row r="1646" spans="1:5">
      <c r="A1646" s="5">
        <f t="shared" ref="A1646:A1709" si="133">A1645+100000</f>
        <v>164500000</v>
      </c>
      <c r="B1646" s="5">
        <f t="shared" si="131"/>
        <v>4.0278443290179669E-2</v>
      </c>
      <c r="C1646" s="5">
        <f t="shared" ref="C1646:C1709" si="134">1.256*A1646/(PI()*$G$6)</f>
        <v>5.0589724772465663E-2</v>
      </c>
      <c r="D1646">
        <f t="shared" ref="D1646:D1709" si="135">($G$2*299792458/$G$6/2*9)^2/(4*$G$3*A1646*(1-EXP(-(C1646/B1646)))^2)</f>
        <v>1235.3443292306763</v>
      </c>
      <c r="E1646" s="5">
        <f t="shared" si="132"/>
        <v>633.98550693503432</v>
      </c>
    </row>
    <row r="1647" spans="1:5">
      <c r="A1647" s="5">
        <f t="shared" si="133"/>
        <v>164600000</v>
      </c>
      <c r="B1647" s="5">
        <f t="shared" si="131"/>
        <v>4.0302928666039961E-2</v>
      </c>
      <c r="C1647" s="5">
        <f t="shared" si="134"/>
        <v>5.0620478404546192E-2</v>
      </c>
      <c r="D1647">
        <f t="shared" si="135"/>
        <v>1234.5938162724558</v>
      </c>
      <c r="E1647" s="5">
        <f t="shared" si="132"/>
        <v>633.60160255398239</v>
      </c>
    </row>
    <row r="1648" spans="1:5">
      <c r="A1648" s="5">
        <f t="shared" si="133"/>
        <v>164700000</v>
      </c>
      <c r="B1648" s="5">
        <f t="shared" si="131"/>
        <v>4.0327414041900253E-2</v>
      </c>
      <c r="C1648" s="5">
        <f t="shared" si="134"/>
        <v>5.065123203662672E-2</v>
      </c>
      <c r="D1648">
        <f t="shared" si="135"/>
        <v>1233.8442146839479</v>
      </c>
      <c r="E1648" s="5">
        <f t="shared" si="132"/>
        <v>633.21816436044378</v>
      </c>
    </row>
    <row r="1649" spans="1:5">
      <c r="A1649" s="5">
        <f t="shared" si="133"/>
        <v>164800000</v>
      </c>
      <c r="B1649" s="5">
        <f t="shared" si="131"/>
        <v>4.0351899417760545E-2</v>
      </c>
      <c r="C1649" s="5">
        <f t="shared" si="134"/>
        <v>5.0681985668707241E-2</v>
      </c>
      <c r="D1649">
        <f t="shared" si="135"/>
        <v>1233.0955228061057</v>
      </c>
      <c r="E1649" s="5">
        <f t="shared" si="132"/>
        <v>632.83519150577581</v>
      </c>
    </row>
    <row r="1650" spans="1:5">
      <c r="A1650" s="5">
        <f t="shared" si="133"/>
        <v>164900000</v>
      </c>
      <c r="B1650" s="5">
        <f t="shared" si="131"/>
        <v>4.0376384793620837E-2</v>
      </c>
      <c r="C1650" s="5">
        <f t="shared" si="134"/>
        <v>5.0712739300787769E-2</v>
      </c>
      <c r="D1650">
        <f t="shared" si="135"/>
        <v>1232.3477389839068</v>
      </c>
      <c r="E1650" s="5">
        <f t="shared" si="132"/>
        <v>632.45268314339478</v>
      </c>
    </row>
    <row r="1651" spans="1:5">
      <c r="A1651" s="5">
        <f t="shared" si="133"/>
        <v>165000000</v>
      </c>
      <c r="B1651" s="5">
        <f t="shared" si="131"/>
        <v>4.0400870169481129E-2</v>
      </c>
      <c r="C1651" s="5">
        <f t="shared" si="134"/>
        <v>5.0743492932868298E-2</v>
      </c>
      <c r="D1651">
        <f t="shared" si="135"/>
        <v>1231.6008615663409</v>
      </c>
      <c r="E1651" s="5">
        <f t="shared" si="132"/>
        <v>632.07063842876971</v>
      </c>
    </row>
    <row r="1652" spans="1:5">
      <c r="A1652" s="5">
        <f t="shared" si="133"/>
        <v>165100000</v>
      </c>
      <c r="B1652" s="5">
        <f t="shared" si="131"/>
        <v>4.0425355545341421E-2</v>
      </c>
      <c r="C1652" s="5">
        <f t="shared" si="134"/>
        <v>5.0774246564948819E-2</v>
      </c>
      <c r="D1652">
        <f t="shared" si="135"/>
        <v>1230.8548889063975</v>
      </c>
      <c r="E1652" s="5">
        <f t="shared" si="132"/>
        <v>631.68905651941475</v>
      </c>
    </row>
    <row r="1653" spans="1:5">
      <c r="A1653" s="5">
        <f t="shared" si="133"/>
        <v>165200000</v>
      </c>
      <c r="B1653" s="5">
        <f t="shared" si="131"/>
        <v>4.0449840921201713E-2</v>
      </c>
      <c r="C1653" s="5">
        <f t="shared" si="134"/>
        <v>5.0805000197029347E-2</v>
      </c>
      <c r="D1653">
        <f t="shared" si="135"/>
        <v>1230.1098193610546</v>
      </c>
      <c r="E1653" s="5">
        <f t="shared" si="132"/>
        <v>631.30793657488471</v>
      </c>
    </row>
    <row r="1654" spans="1:5">
      <c r="A1654" s="5">
        <f t="shared" si="133"/>
        <v>165300000</v>
      </c>
      <c r="B1654" s="5">
        <f t="shared" si="131"/>
        <v>4.0474326297062005E-2</v>
      </c>
      <c r="C1654" s="5">
        <f t="shared" si="134"/>
        <v>5.0835753829109875E-2</v>
      </c>
      <c r="D1654">
        <f t="shared" si="135"/>
        <v>1229.3656512912657</v>
      </c>
      <c r="E1654" s="5">
        <f t="shared" si="132"/>
        <v>630.92727775676769</v>
      </c>
    </row>
    <row r="1655" spans="1:5">
      <c r="A1655" s="5">
        <f t="shared" si="133"/>
        <v>165400000</v>
      </c>
      <c r="B1655" s="5">
        <f t="shared" si="131"/>
        <v>4.049881167292229E-2</v>
      </c>
      <c r="C1655" s="5">
        <f t="shared" si="134"/>
        <v>5.0866507461190404E-2</v>
      </c>
      <c r="D1655">
        <f t="shared" si="135"/>
        <v>1228.6223830619481</v>
      </c>
      <c r="E1655" s="5">
        <f t="shared" si="132"/>
        <v>630.54707922867999</v>
      </c>
    </row>
    <row r="1656" spans="1:5">
      <c r="A1656" s="5">
        <f t="shared" si="133"/>
        <v>165500000</v>
      </c>
      <c r="B1656" s="5">
        <f t="shared" si="131"/>
        <v>4.0523297048782582E-2</v>
      </c>
      <c r="C1656" s="5">
        <f t="shared" si="134"/>
        <v>5.0897261093270925E-2</v>
      </c>
      <c r="D1656">
        <f t="shared" si="135"/>
        <v>1227.8800130419711</v>
      </c>
      <c r="E1656" s="5">
        <f t="shared" si="132"/>
        <v>630.16734015625889</v>
      </c>
    </row>
    <row r="1657" spans="1:5">
      <c r="A1657" s="5">
        <f t="shared" si="133"/>
        <v>165600000</v>
      </c>
      <c r="B1657" s="5">
        <f t="shared" si="131"/>
        <v>4.0547782424642874E-2</v>
      </c>
      <c r="C1657" s="5">
        <f t="shared" si="134"/>
        <v>5.0928014725351453E-2</v>
      </c>
      <c r="D1657">
        <f t="shared" si="135"/>
        <v>1227.1385396041439</v>
      </c>
      <c r="E1657" s="5">
        <f t="shared" si="132"/>
        <v>629.788059707157</v>
      </c>
    </row>
    <row r="1658" spans="1:5">
      <c r="A1658" s="5">
        <f t="shared" si="133"/>
        <v>165700000</v>
      </c>
      <c r="B1658" s="5">
        <f t="shared" si="131"/>
        <v>4.0572267800503166E-2</v>
      </c>
      <c r="C1658" s="5">
        <f t="shared" si="134"/>
        <v>5.0958768357431981E-2</v>
      </c>
      <c r="D1658">
        <f t="shared" si="135"/>
        <v>1226.3979611252034</v>
      </c>
      <c r="E1658" s="5">
        <f t="shared" si="132"/>
        <v>629.4092370510366</v>
      </c>
    </row>
    <row r="1659" spans="1:5">
      <c r="A1659" s="5">
        <f t="shared" si="133"/>
        <v>165800000</v>
      </c>
      <c r="B1659" s="5">
        <f t="shared" si="131"/>
        <v>4.0596753176363458E-2</v>
      </c>
      <c r="C1659" s="5">
        <f t="shared" si="134"/>
        <v>5.0989521989512503E-2</v>
      </c>
      <c r="D1659">
        <f t="shared" si="135"/>
        <v>1225.6582759858036</v>
      </c>
      <c r="E1659" s="5">
        <f t="shared" si="132"/>
        <v>629.03087135956287</v>
      </c>
    </row>
    <row r="1660" spans="1:5">
      <c r="A1660" s="5">
        <f t="shared" si="133"/>
        <v>165900000</v>
      </c>
      <c r="B1660" s="5">
        <f t="shared" si="131"/>
        <v>4.062123855222375E-2</v>
      </c>
      <c r="C1660" s="5">
        <f t="shared" si="134"/>
        <v>5.1020275621593031E-2</v>
      </c>
      <c r="D1660">
        <f t="shared" si="135"/>
        <v>1224.9194825705017</v>
      </c>
      <c r="E1660" s="5">
        <f t="shared" si="132"/>
        <v>628.65296180639871</v>
      </c>
    </row>
    <row r="1661" spans="1:5">
      <c r="A1661" s="5">
        <f t="shared" si="133"/>
        <v>166000000</v>
      </c>
      <c r="B1661" s="5">
        <f t="shared" si="131"/>
        <v>4.0645723928084042E-2</v>
      </c>
      <c r="C1661" s="5">
        <f t="shared" si="134"/>
        <v>5.1051029253673559E-2</v>
      </c>
      <c r="D1661">
        <f t="shared" si="135"/>
        <v>1224.1815792677482</v>
      </c>
      <c r="E1661" s="5">
        <f t="shared" si="132"/>
        <v>628.275507567197</v>
      </c>
    </row>
    <row r="1662" spans="1:5">
      <c r="A1662" s="5">
        <f t="shared" si="133"/>
        <v>166100000</v>
      </c>
      <c r="B1662" s="5">
        <f t="shared" si="131"/>
        <v>4.0670209303944334E-2</v>
      </c>
      <c r="C1662" s="5">
        <f t="shared" si="134"/>
        <v>5.1081782885754087E-2</v>
      </c>
      <c r="D1662">
        <f t="shared" si="135"/>
        <v>1223.4445644698749</v>
      </c>
      <c r="E1662" s="5">
        <f t="shared" si="132"/>
        <v>627.89850781959706</v>
      </c>
    </row>
    <row r="1663" spans="1:5">
      <c r="A1663" s="5">
        <f t="shared" si="133"/>
        <v>166200000</v>
      </c>
      <c r="B1663" s="5">
        <f t="shared" si="131"/>
        <v>4.0694694679804626E-2</v>
      </c>
      <c r="C1663" s="5">
        <f t="shared" si="134"/>
        <v>5.1112536517834609E-2</v>
      </c>
      <c r="D1663">
        <f t="shared" si="135"/>
        <v>1222.7084365730821</v>
      </c>
      <c r="E1663" s="5">
        <f t="shared" si="132"/>
        <v>627.52196174321682</v>
      </c>
    </row>
    <row r="1664" spans="1:5">
      <c r="A1664" s="5">
        <f t="shared" si="133"/>
        <v>166300000</v>
      </c>
      <c r="B1664" s="5">
        <f t="shared" si="131"/>
        <v>4.0719180055664918E-2</v>
      </c>
      <c r="C1664" s="5">
        <f t="shared" si="134"/>
        <v>5.1143290149915137E-2</v>
      </c>
      <c r="D1664">
        <f t="shared" si="135"/>
        <v>1221.9731939774276</v>
      </c>
      <c r="E1664" s="5">
        <f t="shared" si="132"/>
        <v>627.14586851964759</v>
      </c>
    </row>
    <row r="1665" spans="1:5">
      <c r="A1665" s="5">
        <f t="shared" si="133"/>
        <v>166400000</v>
      </c>
      <c r="B1665" s="5">
        <f t="shared" si="131"/>
        <v>4.074366543152521E-2</v>
      </c>
      <c r="C1665" s="5">
        <f t="shared" si="134"/>
        <v>5.1174043781995665E-2</v>
      </c>
      <c r="D1665">
        <f t="shared" si="135"/>
        <v>1221.2388350868162</v>
      </c>
      <c r="E1665" s="5">
        <f t="shared" si="132"/>
        <v>626.77022733244803</v>
      </c>
    </row>
    <row r="1666" spans="1:5">
      <c r="A1666" s="5">
        <f t="shared" si="133"/>
        <v>166500000</v>
      </c>
      <c r="B1666" s="5">
        <f t="shared" si="131"/>
        <v>4.0768150807385502E-2</v>
      </c>
      <c r="C1666" s="5">
        <f t="shared" si="134"/>
        <v>5.1204797414076186E-2</v>
      </c>
      <c r="D1666">
        <f t="shared" si="135"/>
        <v>1220.5053583089864</v>
      </c>
      <c r="E1666" s="5">
        <f t="shared" si="132"/>
        <v>626.39503736713823</v>
      </c>
    </row>
    <row r="1667" spans="1:5">
      <c r="A1667" s="5">
        <f t="shared" si="133"/>
        <v>166600000</v>
      </c>
      <c r="B1667" s="5">
        <f t="shared" ref="B1667:B1730" si="136">A1667/(PI()*1300000000)</f>
        <v>4.0792636183245794E-2</v>
      </c>
      <c r="C1667" s="5">
        <f t="shared" si="134"/>
        <v>5.1235551046156715E-2</v>
      </c>
      <c r="D1667">
        <f t="shared" si="135"/>
        <v>1219.7727620554995</v>
      </c>
      <c r="E1667" s="5">
        <f t="shared" ref="E1667:E1730" si="137">($G$2*299792458/$G$6/2*9)^2/(4*$G$3*A1667)*(1+($G$7*$G$3*A1667)/($G$2*299792458/$G$6/2*9))^2</f>
        <v>626.02029781119381</v>
      </c>
    </row>
    <row r="1668" spans="1:5">
      <c r="A1668" s="5">
        <f t="shared" si="133"/>
        <v>166700000</v>
      </c>
      <c r="B1668" s="5">
        <f t="shared" si="136"/>
        <v>4.0817121559106086E-2</v>
      </c>
      <c r="C1668" s="5">
        <f t="shared" si="134"/>
        <v>5.1266304678237243E-2</v>
      </c>
      <c r="D1668">
        <f t="shared" si="135"/>
        <v>1219.0410447417289</v>
      </c>
      <c r="E1668" s="5">
        <f t="shared" si="137"/>
        <v>625.64600785403991</v>
      </c>
    </row>
    <row r="1669" spans="1:5">
      <c r="A1669" s="5">
        <f t="shared" si="133"/>
        <v>166800000</v>
      </c>
      <c r="B1669" s="5">
        <f t="shared" si="136"/>
        <v>4.0841606934966378E-2</v>
      </c>
      <c r="C1669" s="5">
        <f t="shared" si="134"/>
        <v>5.1297058310317771E-2</v>
      </c>
      <c r="D1669">
        <f t="shared" si="135"/>
        <v>1218.3102047868479</v>
      </c>
      <c r="E1669" s="5">
        <f t="shared" si="137"/>
        <v>625.2721666870458</v>
      </c>
    </row>
    <row r="1670" spans="1:5">
      <c r="A1670" s="5">
        <f t="shared" si="133"/>
        <v>166900000</v>
      </c>
      <c r="B1670" s="5">
        <f t="shared" si="136"/>
        <v>4.086609231082667E-2</v>
      </c>
      <c r="C1670" s="5">
        <f t="shared" si="134"/>
        <v>5.1327811942398292E-2</v>
      </c>
      <c r="D1670">
        <f t="shared" si="135"/>
        <v>1217.580240613818</v>
      </c>
      <c r="E1670" s="5">
        <f t="shared" si="137"/>
        <v>624.89877350351844</v>
      </c>
    </row>
    <row r="1671" spans="1:5">
      <c r="A1671" s="5">
        <f t="shared" si="133"/>
        <v>167000000</v>
      </c>
      <c r="B1671" s="5">
        <f t="shared" si="136"/>
        <v>4.0890577686686962E-2</v>
      </c>
      <c r="C1671" s="5">
        <f t="shared" si="134"/>
        <v>5.1358565574478821E-2</v>
      </c>
      <c r="D1671">
        <f t="shared" si="135"/>
        <v>1216.8511506493785</v>
      </c>
      <c r="E1671" s="5">
        <f t="shared" si="137"/>
        <v>624.52582749869691</v>
      </c>
    </row>
    <row r="1672" spans="1:5">
      <c r="A1672" s="5">
        <f t="shared" si="133"/>
        <v>167100000</v>
      </c>
      <c r="B1672" s="5">
        <f t="shared" si="136"/>
        <v>4.0915063062547254E-2</v>
      </c>
      <c r="C1672" s="5">
        <f t="shared" si="134"/>
        <v>5.1389319206559349E-2</v>
      </c>
      <c r="D1672">
        <f t="shared" si="135"/>
        <v>1216.1229333240349</v>
      </c>
      <c r="E1672" s="5">
        <f t="shared" si="137"/>
        <v>624.15332786974727</v>
      </c>
    </row>
    <row r="1673" spans="1:5">
      <c r="A1673" s="5">
        <f t="shared" si="133"/>
        <v>167200000</v>
      </c>
      <c r="B1673" s="5">
        <f t="shared" si="136"/>
        <v>4.0939548438407539E-2</v>
      </c>
      <c r="C1673" s="5">
        <f t="shared" si="134"/>
        <v>5.142007283863987E-2</v>
      </c>
      <c r="D1673">
        <f t="shared" si="135"/>
        <v>1215.3955870720467</v>
      </c>
      <c r="E1673" s="5">
        <f t="shared" si="137"/>
        <v>623.78127381575541</v>
      </c>
    </row>
    <row r="1674" spans="1:5">
      <c r="A1674" s="5">
        <f t="shared" si="133"/>
        <v>167300000</v>
      </c>
      <c r="B1674" s="5">
        <f t="shared" si="136"/>
        <v>4.0964033814267831E-2</v>
      </c>
      <c r="C1674" s="5">
        <f t="shared" si="134"/>
        <v>5.1450826470720398E-2</v>
      </c>
      <c r="D1674">
        <f t="shared" si="135"/>
        <v>1214.6691103314181</v>
      </c>
      <c r="E1674" s="5">
        <f t="shared" si="137"/>
        <v>623.40966453772307</v>
      </c>
    </row>
    <row r="1675" spans="1:5">
      <c r="A1675" s="5">
        <f t="shared" si="133"/>
        <v>167400000</v>
      </c>
      <c r="B1675" s="5">
        <f t="shared" si="136"/>
        <v>4.0988519190128123E-2</v>
      </c>
      <c r="C1675" s="5">
        <f t="shared" si="134"/>
        <v>5.1481580102800927E-2</v>
      </c>
      <c r="D1675">
        <f t="shared" si="135"/>
        <v>1213.9435015438844</v>
      </c>
      <c r="E1675" s="5">
        <f t="shared" si="137"/>
        <v>623.03849923856069</v>
      </c>
    </row>
    <row r="1676" spans="1:5">
      <c r="A1676" s="5">
        <f t="shared" si="133"/>
        <v>167500000</v>
      </c>
      <c r="B1676" s="5">
        <f t="shared" si="136"/>
        <v>4.1013004565988415E-2</v>
      </c>
      <c r="C1676" s="5">
        <f t="shared" si="134"/>
        <v>5.1512333734881455E-2</v>
      </c>
      <c r="D1676">
        <f t="shared" si="135"/>
        <v>1213.2187591549025</v>
      </c>
      <c r="E1676" s="5">
        <f t="shared" si="137"/>
        <v>622.66777712308181</v>
      </c>
    </row>
    <row r="1677" spans="1:5">
      <c r="A1677" s="5">
        <f t="shared" si="133"/>
        <v>167600000</v>
      </c>
      <c r="B1677" s="5">
        <f t="shared" si="136"/>
        <v>4.1037489941848707E-2</v>
      </c>
      <c r="C1677" s="5">
        <f t="shared" si="134"/>
        <v>5.1543087366961976E-2</v>
      </c>
      <c r="D1677">
        <f t="shared" si="135"/>
        <v>1212.4948816136412</v>
      </c>
      <c r="E1677" s="5">
        <f t="shared" si="137"/>
        <v>622.29749739799865</v>
      </c>
    </row>
    <row r="1678" spans="1:5">
      <c r="A1678" s="5">
        <f t="shared" si="133"/>
        <v>167700000</v>
      </c>
      <c r="B1678" s="5">
        <f t="shared" si="136"/>
        <v>4.1061975317708999E-2</v>
      </c>
      <c r="C1678" s="5">
        <f t="shared" si="134"/>
        <v>5.1573840999042504E-2</v>
      </c>
      <c r="D1678">
        <f t="shared" si="135"/>
        <v>1211.7718673729651</v>
      </c>
      <c r="E1678" s="5">
        <f t="shared" si="137"/>
        <v>621.92765927191522</v>
      </c>
    </row>
    <row r="1679" spans="1:5">
      <c r="A1679" s="5">
        <f t="shared" si="133"/>
        <v>167800000</v>
      </c>
      <c r="B1679" s="5">
        <f t="shared" si="136"/>
        <v>4.1086460693569291E-2</v>
      </c>
      <c r="C1679" s="5">
        <f t="shared" si="134"/>
        <v>5.1604594631123032E-2</v>
      </c>
      <c r="D1679">
        <f t="shared" si="135"/>
        <v>1211.0497148894292</v>
      </c>
      <c r="E1679" s="5">
        <f t="shared" si="137"/>
        <v>621.55826195532154</v>
      </c>
    </row>
    <row r="1680" spans="1:5">
      <c r="A1680" s="5">
        <f t="shared" si="133"/>
        <v>167900000</v>
      </c>
      <c r="B1680" s="5">
        <f t="shared" si="136"/>
        <v>4.1110946069429583E-2</v>
      </c>
      <c r="C1680" s="5">
        <f t="shared" si="134"/>
        <v>5.1635348263203554E-2</v>
      </c>
      <c r="D1680">
        <f t="shared" si="135"/>
        <v>1210.3284226232652</v>
      </c>
      <c r="E1680" s="5">
        <f t="shared" si="137"/>
        <v>621.18930466058907</v>
      </c>
    </row>
    <row r="1681" spans="1:5">
      <c r="A1681" s="5">
        <f t="shared" si="133"/>
        <v>168000000</v>
      </c>
      <c r="B1681" s="5">
        <f t="shared" si="136"/>
        <v>4.1135431445289874E-2</v>
      </c>
      <c r="C1681" s="5">
        <f t="shared" si="134"/>
        <v>5.1666101895284082E-2</v>
      </c>
      <c r="D1681">
        <f t="shared" si="135"/>
        <v>1209.6079890383703</v>
      </c>
      <c r="E1681" s="5">
        <f t="shared" si="137"/>
        <v>620.82078660196476</v>
      </c>
    </row>
    <row r="1682" spans="1:5">
      <c r="A1682" s="5">
        <f t="shared" si="133"/>
        <v>168100000</v>
      </c>
      <c r="B1682" s="5">
        <f t="shared" si="136"/>
        <v>4.1159916821150166E-2</v>
      </c>
      <c r="C1682" s="5">
        <f t="shared" si="134"/>
        <v>5.169685552736461E-2</v>
      </c>
      <c r="D1682">
        <f t="shared" si="135"/>
        <v>1208.8884126022976</v>
      </c>
      <c r="E1682" s="5">
        <f t="shared" si="137"/>
        <v>620.45270699556465</v>
      </c>
    </row>
    <row r="1683" spans="1:5">
      <c r="A1683" s="5">
        <f t="shared" si="133"/>
        <v>168200000</v>
      </c>
      <c r="B1683" s="5">
        <f t="shared" si="136"/>
        <v>4.1184402197010458E-2</v>
      </c>
      <c r="C1683" s="5">
        <f t="shared" si="134"/>
        <v>5.1727609159445138E-2</v>
      </c>
      <c r="D1683">
        <f t="shared" si="135"/>
        <v>1208.1696917862439</v>
      </c>
      <c r="E1683" s="5">
        <f t="shared" si="137"/>
        <v>620.08506505936975</v>
      </c>
    </row>
    <row r="1684" spans="1:5">
      <c r="A1684" s="5">
        <f t="shared" si="133"/>
        <v>168300000</v>
      </c>
      <c r="B1684" s="5">
        <f t="shared" si="136"/>
        <v>4.120888757287075E-2</v>
      </c>
      <c r="C1684" s="5">
        <f t="shared" si="134"/>
        <v>5.175836279152566E-2</v>
      </c>
      <c r="D1684">
        <f t="shared" si="135"/>
        <v>1207.4518250650399</v>
      </c>
      <c r="E1684" s="5">
        <f t="shared" si="137"/>
        <v>619.71786001321902</v>
      </c>
    </row>
    <row r="1685" spans="1:5">
      <c r="A1685" s="5">
        <f t="shared" si="133"/>
        <v>168400000</v>
      </c>
      <c r="B1685" s="5">
        <f t="shared" si="136"/>
        <v>4.1233372948731042E-2</v>
      </c>
      <c r="C1685" s="5">
        <f t="shared" si="134"/>
        <v>5.1789116423606188E-2</v>
      </c>
      <c r="D1685">
        <f t="shared" si="135"/>
        <v>1206.7348109171389</v>
      </c>
      <c r="E1685" s="5">
        <f t="shared" si="137"/>
        <v>619.35109107880476</v>
      </c>
    </row>
    <row r="1686" spans="1:5">
      <c r="A1686" s="5">
        <f t="shared" si="133"/>
        <v>168500000</v>
      </c>
      <c r="B1686" s="5">
        <f t="shared" si="136"/>
        <v>4.1257858324591334E-2</v>
      </c>
      <c r="C1686" s="5">
        <f t="shared" si="134"/>
        <v>5.1819870055686716E-2</v>
      </c>
      <c r="D1686">
        <f t="shared" si="135"/>
        <v>1206.0186478246067</v>
      </c>
      <c r="E1686" s="5">
        <f t="shared" si="137"/>
        <v>618.984757479667</v>
      </c>
    </row>
    <row r="1687" spans="1:5">
      <c r="A1687" s="5">
        <f t="shared" si="133"/>
        <v>168600000</v>
      </c>
      <c r="B1687" s="5">
        <f t="shared" si="136"/>
        <v>4.1282343700451626E-2</v>
      </c>
      <c r="C1687" s="5">
        <f t="shared" si="134"/>
        <v>5.1850623687767237E-2</v>
      </c>
      <c r="D1687">
        <f t="shared" si="135"/>
        <v>1205.3033342731094</v>
      </c>
      <c r="E1687" s="5">
        <f t="shared" si="137"/>
        <v>618.61885844118808</v>
      </c>
    </row>
    <row r="1688" spans="1:5">
      <c r="A1688" s="5">
        <f t="shared" si="133"/>
        <v>168700000</v>
      </c>
      <c r="B1688" s="5">
        <f t="shared" si="136"/>
        <v>4.1306829076311918E-2</v>
      </c>
      <c r="C1688" s="5">
        <f t="shared" si="134"/>
        <v>5.1881377319847766E-2</v>
      </c>
      <c r="D1688">
        <f t="shared" si="135"/>
        <v>1204.5888687519041</v>
      </c>
      <c r="E1688" s="5">
        <f t="shared" si="137"/>
        <v>618.25339319058605</v>
      </c>
    </row>
    <row r="1689" spans="1:5">
      <c r="A1689" s="5">
        <f t="shared" si="133"/>
        <v>168800000</v>
      </c>
      <c r="B1689" s="5">
        <f t="shared" si="136"/>
        <v>4.133131445217221E-2</v>
      </c>
      <c r="C1689" s="5">
        <f t="shared" si="134"/>
        <v>5.1912130951928294E-2</v>
      </c>
      <c r="D1689">
        <f t="shared" si="135"/>
        <v>1203.8752497538285</v>
      </c>
      <c r="E1689" s="5">
        <f t="shared" si="137"/>
        <v>617.88836095691136</v>
      </c>
    </row>
    <row r="1690" spans="1:5">
      <c r="A1690" s="5">
        <f t="shared" si="133"/>
        <v>168900000</v>
      </c>
      <c r="B1690" s="5">
        <f t="shared" si="136"/>
        <v>4.1355799828032502E-2</v>
      </c>
      <c r="C1690" s="5">
        <f t="shared" si="134"/>
        <v>5.1942884584008822E-2</v>
      </c>
      <c r="D1690">
        <f t="shared" si="135"/>
        <v>1203.1624757752884</v>
      </c>
      <c r="E1690" s="5">
        <f t="shared" si="137"/>
        <v>617.52376097103968</v>
      </c>
    </row>
    <row r="1691" spans="1:5">
      <c r="A1691" s="5">
        <f t="shared" si="133"/>
        <v>169000000</v>
      </c>
      <c r="B1691" s="5">
        <f t="shared" si="136"/>
        <v>4.1380285203892787E-2</v>
      </c>
      <c r="C1691" s="5">
        <f t="shared" si="134"/>
        <v>5.1973638216089343E-2</v>
      </c>
      <c r="D1691">
        <f t="shared" si="135"/>
        <v>1202.4505453162499</v>
      </c>
      <c r="E1691" s="5">
        <f t="shared" si="137"/>
        <v>617.15959246566717</v>
      </c>
    </row>
    <row r="1692" spans="1:5">
      <c r="A1692" s="5">
        <f t="shared" si="133"/>
        <v>169100000</v>
      </c>
      <c r="B1692" s="5">
        <f t="shared" si="136"/>
        <v>4.1404770579753079E-2</v>
      </c>
      <c r="C1692" s="5">
        <f t="shared" si="134"/>
        <v>5.2004391848169872E-2</v>
      </c>
      <c r="D1692">
        <f t="shared" si="135"/>
        <v>1201.739456880226</v>
      </c>
      <c r="E1692" s="5">
        <f t="shared" si="137"/>
        <v>616.79585467530524</v>
      </c>
    </row>
    <row r="1693" spans="1:5">
      <c r="A1693" s="5">
        <f t="shared" si="133"/>
        <v>169200000</v>
      </c>
      <c r="B1693" s="5">
        <f t="shared" si="136"/>
        <v>4.1429255955613371E-2</v>
      </c>
      <c r="C1693" s="5">
        <f t="shared" si="134"/>
        <v>5.20351454802504E-2</v>
      </c>
      <c r="D1693">
        <f t="shared" si="135"/>
        <v>1201.0292089742682</v>
      </c>
      <c r="E1693" s="5">
        <f t="shared" si="137"/>
        <v>616.4325468362747</v>
      </c>
    </row>
    <row r="1694" spans="1:5">
      <c r="A1694" s="5">
        <f t="shared" si="133"/>
        <v>169300000</v>
      </c>
      <c r="B1694" s="5">
        <f t="shared" si="136"/>
        <v>4.1453741331473663E-2</v>
      </c>
      <c r="C1694" s="5">
        <f t="shared" si="134"/>
        <v>5.2065899112330921E-2</v>
      </c>
      <c r="D1694">
        <f t="shared" si="135"/>
        <v>1200.3198001089559</v>
      </c>
      <c r="E1694" s="5">
        <f t="shared" si="137"/>
        <v>616.06966818670082</v>
      </c>
    </row>
    <row r="1695" spans="1:5">
      <c r="A1695" s="5">
        <f t="shared" si="133"/>
        <v>169400000</v>
      </c>
      <c r="B1695" s="5">
        <f t="shared" si="136"/>
        <v>4.1478226707333955E-2</v>
      </c>
      <c r="C1695" s="5">
        <f t="shared" si="134"/>
        <v>5.2096652744411449E-2</v>
      </c>
      <c r="D1695">
        <f t="shared" si="135"/>
        <v>1199.611228798384</v>
      </c>
      <c r="E1695" s="5">
        <f t="shared" si="137"/>
        <v>615.70721796650776</v>
      </c>
    </row>
    <row r="1696" spans="1:5">
      <c r="A1696" s="5">
        <f t="shared" si="133"/>
        <v>169500000</v>
      </c>
      <c r="B1696" s="5">
        <f t="shared" si="136"/>
        <v>4.1502712083194247E-2</v>
      </c>
      <c r="C1696" s="5">
        <f t="shared" si="134"/>
        <v>5.2127406376491978E-2</v>
      </c>
      <c r="D1696">
        <f t="shared" si="135"/>
        <v>1198.9034935601546</v>
      </c>
      <c r="E1696" s="5">
        <f t="shared" si="137"/>
        <v>615.34519541741372</v>
      </c>
    </row>
    <row r="1697" spans="1:5">
      <c r="A1697" s="5">
        <f t="shared" si="133"/>
        <v>169600000</v>
      </c>
      <c r="B1697" s="5">
        <f t="shared" si="136"/>
        <v>4.1527197459054539E-2</v>
      </c>
      <c r="C1697" s="5">
        <f t="shared" si="134"/>
        <v>5.2158160008572506E-2</v>
      </c>
      <c r="D1697">
        <f t="shared" si="135"/>
        <v>1198.1965929153671</v>
      </c>
      <c r="E1697" s="5">
        <f t="shared" si="137"/>
        <v>614.98359978292444</v>
      </c>
    </row>
    <row r="1698" spans="1:5">
      <c r="A1698" s="5">
        <f t="shared" si="133"/>
        <v>169700000</v>
      </c>
      <c r="B1698" s="5">
        <f t="shared" si="136"/>
        <v>4.1551682834914831E-2</v>
      </c>
      <c r="C1698" s="5">
        <f t="shared" si="134"/>
        <v>5.2188913640653027E-2</v>
      </c>
      <c r="D1698">
        <f t="shared" si="135"/>
        <v>1197.4905253886047</v>
      </c>
      <c r="E1698" s="5">
        <f t="shared" si="137"/>
        <v>614.62243030832985</v>
      </c>
    </row>
    <row r="1699" spans="1:5">
      <c r="A1699" s="5">
        <f t="shared" si="133"/>
        <v>169800000</v>
      </c>
      <c r="B1699" s="5">
        <f t="shared" si="136"/>
        <v>4.1576168210775123E-2</v>
      </c>
      <c r="C1699" s="5">
        <f t="shared" si="134"/>
        <v>5.2219667272733555E-2</v>
      </c>
      <c r="D1699">
        <f t="shared" si="135"/>
        <v>1196.7852895079282</v>
      </c>
      <c r="E1699" s="5">
        <f t="shared" si="137"/>
        <v>614.2616862406968</v>
      </c>
    </row>
    <row r="1700" spans="1:5">
      <c r="A1700" s="5">
        <f t="shared" si="133"/>
        <v>169900000</v>
      </c>
      <c r="B1700" s="5">
        <f t="shared" si="136"/>
        <v>4.1600653586635415E-2</v>
      </c>
      <c r="C1700" s="5">
        <f t="shared" si="134"/>
        <v>5.2250420904814084E-2</v>
      </c>
      <c r="D1700">
        <f t="shared" si="135"/>
        <v>1196.0808838048631</v>
      </c>
      <c r="E1700" s="5">
        <f t="shared" si="137"/>
        <v>613.90136682886566</v>
      </c>
    </row>
    <row r="1701" spans="1:5">
      <c r="A1701" s="5">
        <f t="shared" si="133"/>
        <v>170000000</v>
      </c>
      <c r="B1701" s="5">
        <f t="shared" si="136"/>
        <v>4.1625138962495707E-2</v>
      </c>
      <c r="C1701" s="5">
        <f t="shared" si="134"/>
        <v>5.2281174536894605E-2</v>
      </c>
      <c r="D1701">
        <f t="shared" si="135"/>
        <v>1195.3773068143896</v>
      </c>
      <c r="E1701" s="5">
        <f t="shared" si="137"/>
        <v>613.54147132344372</v>
      </c>
    </row>
    <row r="1702" spans="1:5">
      <c r="A1702" s="5">
        <f t="shared" si="133"/>
        <v>170100000</v>
      </c>
      <c r="B1702" s="5">
        <f t="shared" si="136"/>
        <v>4.1649624338355999E-2</v>
      </c>
      <c r="C1702" s="5">
        <f t="shared" si="134"/>
        <v>5.2311928168975133E-2</v>
      </c>
      <c r="D1702">
        <f t="shared" si="135"/>
        <v>1194.6745570749338</v>
      </c>
      <c r="E1702" s="5">
        <f t="shared" si="137"/>
        <v>613.18199897680086</v>
      </c>
    </row>
    <row r="1703" spans="1:5">
      <c r="A1703" s="5">
        <f t="shared" si="133"/>
        <v>170200000</v>
      </c>
      <c r="B1703" s="5">
        <f t="shared" si="136"/>
        <v>4.1674109714216291E-2</v>
      </c>
      <c r="C1703" s="5">
        <f t="shared" si="134"/>
        <v>5.2342681801055661E-2</v>
      </c>
      <c r="D1703">
        <f t="shared" si="135"/>
        <v>1193.9726331283564</v>
      </c>
      <c r="E1703" s="5">
        <f t="shared" si="137"/>
        <v>612.8229490430632</v>
      </c>
    </row>
    <row r="1704" spans="1:5">
      <c r="A1704" s="5">
        <f t="shared" si="133"/>
        <v>170300000</v>
      </c>
      <c r="B1704" s="5">
        <f t="shared" si="136"/>
        <v>4.1698595090076583E-2</v>
      </c>
      <c r="C1704" s="5">
        <f t="shared" si="134"/>
        <v>5.237343543313619E-2</v>
      </c>
      <c r="D1704">
        <f t="shared" si="135"/>
        <v>1193.2715335199425</v>
      </c>
      <c r="E1704" s="5">
        <f t="shared" si="137"/>
        <v>612.46432077811005</v>
      </c>
    </row>
    <row r="1705" spans="1:5">
      <c r="A1705" s="5">
        <f t="shared" si="133"/>
        <v>170400000</v>
      </c>
      <c r="B1705" s="5">
        <f t="shared" si="136"/>
        <v>4.1723080465936875E-2</v>
      </c>
      <c r="C1705" s="5">
        <f t="shared" si="134"/>
        <v>5.2404189065216711E-2</v>
      </c>
      <c r="D1705">
        <f t="shared" si="135"/>
        <v>1192.5712567983933</v>
      </c>
      <c r="E1705" s="5">
        <f t="shared" si="137"/>
        <v>612.10611343956668</v>
      </c>
    </row>
    <row r="1706" spans="1:5">
      <c r="A1706" s="5">
        <f t="shared" si="133"/>
        <v>170500000</v>
      </c>
      <c r="B1706" s="5">
        <f t="shared" si="136"/>
        <v>4.1747565841797167E-2</v>
      </c>
      <c r="C1706" s="5">
        <f t="shared" si="134"/>
        <v>5.2434942697297239E-2</v>
      </c>
      <c r="D1706">
        <f t="shared" si="135"/>
        <v>1191.8718015158138</v>
      </c>
      <c r="E1706" s="5">
        <f t="shared" si="137"/>
        <v>611.74832628679951</v>
      </c>
    </row>
    <row r="1707" spans="1:5">
      <c r="A1707" s="5">
        <f t="shared" si="133"/>
        <v>170600000</v>
      </c>
      <c r="B1707" s="5">
        <f t="shared" si="136"/>
        <v>4.1772051217657459E-2</v>
      </c>
      <c r="C1707" s="5">
        <f t="shared" si="134"/>
        <v>5.2465696329377767E-2</v>
      </c>
      <c r="D1707">
        <f t="shared" si="135"/>
        <v>1191.1731662277036</v>
      </c>
      <c r="E1707" s="5">
        <f t="shared" si="137"/>
        <v>611.39095858091264</v>
      </c>
    </row>
    <row r="1708" spans="1:5">
      <c r="A1708" s="5">
        <f t="shared" si="133"/>
        <v>170700000</v>
      </c>
      <c r="B1708" s="5">
        <f t="shared" si="136"/>
        <v>4.1796536593517751E-2</v>
      </c>
      <c r="C1708" s="5">
        <f t="shared" si="134"/>
        <v>5.2496449961458289E-2</v>
      </c>
      <c r="D1708">
        <f t="shared" si="135"/>
        <v>1190.475349492948</v>
      </c>
      <c r="E1708" s="5">
        <f t="shared" si="137"/>
        <v>611.03400958474072</v>
      </c>
    </row>
    <row r="1709" spans="1:5">
      <c r="A1709" s="5">
        <f t="shared" si="133"/>
        <v>170800000</v>
      </c>
      <c r="B1709" s="5">
        <f t="shared" si="136"/>
        <v>4.1821021969378036E-2</v>
      </c>
      <c r="C1709" s="5">
        <f t="shared" si="134"/>
        <v>5.2527203593538817E-2</v>
      </c>
      <c r="D1709">
        <f t="shared" si="135"/>
        <v>1189.778349873807</v>
      </c>
      <c r="E1709" s="5">
        <f t="shared" si="137"/>
        <v>610.67747856284552</v>
      </c>
    </row>
    <row r="1710" spans="1:5">
      <c r="A1710" s="5">
        <f t="shared" ref="A1710:A1773" si="138">A1709+100000</f>
        <v>170900000</v>
      </c>
      <c r="B1710" s="5">
        <f t="shared" si="136"/>
        <v>4.1845507345238328E-2</v>
      </c>
      <c r="C1710" s="5">
        <f t="shared" ref="C1710:C1773" si="139">1.256*A1710/(PI()*$G$6)</f>
        <v>5.2557957225619345E-2</v>
      </c>
      <c r="D1710">
        <f t="shared" ref="D1710:D1773" si="140">($G$2*299792458/$G$6/2*9)^2/(4*$G$3*A1710*(1-EXP(-(C1710/B1710)))^2)</f>
        <v>1189.0821659359051</v>
      </c>
      <c r="E1710" s="5">
        <f t="shared" si="137"/>
        <v>610.32136478150949</v>
      </c>
    </row>
    <row r="1711" spans="1:5">
      <c r="A1711" s="5">
        <f t="shared" si="138"/>
        <v>171000000</v>
      </c>
      <c r="B1711" s="5">
        <f t="shared" si="136"/>
        <v>4.186999272109862E-2</v>
      </c>
      <c r="C1711" s="5">
        <f t="shared" si="139"/>
        <v>5.2588710857699873E-2</v>
      </c>
      <c r="D1711">
        <f t="shared" si="140"/>
        <v>1188.3867962482232</v>
      </c>
      <c r="E1711" s="5">
        <f t="shared" si="137"/>
        <v>609.96566750873171</v>
      </c>
    </row>
    <row r="1712" spans="1:5">
      <c r="A1712" s="5">
        <f t="shared" si="138"/>
        <v>171100000</v>
      </c>
      <c r="B1712" s="5">
        <f t="shared" si="136"/>
        <v>4.1894478096958912E-2</v>
      </c>
      <c r="C1712" s="5">
        <f t="shared" si="139"/>
        <v>5.2619464489780395E-2</v>
      </c>
      <c r="D1712">
        <f t="shared" si="140"/>
        <v>1187.6922393830873</v>
      </c>
      <c r="E1712" s="5">
        <f t="shared" si="137"/>
        <v>609.61038601422263</v>
      </c>
    </row>
    <row r="1713" spans="1:5">
      <c r="A1713" s="5">
        <f t="shared" si="138"/>
        <v>171200000</v>
      </c>
      <c r="B1713" s="5">
        <f t="shared" si="136"/>
        <v>4.1918963472819204E-2</v>
      </c>
      <c r="C1713" s="5">
        <f t="shared" si="139"/>
        <v>5.2650218121860923E-2</v>
      </c>
      <c r="D1713">
        <f t="shared" si="140"/>
        <v>1186.9984939161579</v>
      </c>
      <c r="E1713" s="5">
        <f t="shared" si="137"/>
        <v>609.25551956939876</v>
      </c>
    </row>
    <row r="1714" spans="1:5">
      <c r="A1714" s="5">
        <f t="shared" si="138"/>
        <v>171300000</v>
      </c>
      <c r="B1714" s="5">
        <f t="shared" si="136"/>
        <v>4.1943448848679496E-2</v>
      </c>
      <c r="C1714" s="5">
        <f t="shared" si="139"/>
        <v>5.2680971753941451E-2</v>
      </c>
      <c r="D1714">
        <f t="shared" si="140"/>
        <v>1186.3055584264227</v>
      </c>
      <c r="E1714" s="5">
        <f t="shared" si="137"/>
        <v>608.90106744737807</v>
      </c>
    </row>
    <row r="1715" spans="1:5">
      <c r="A1715" s="5">
        <f t="shared" si="138"/>
        <v>171400000</v>
      </c>
      <c r="B1715" s="5">
        <f t="shared" si="136"/>
        <v>4.1967934224539788E-2</v>
      </c>
      <c r="C1715" s="5">
        <f t="shared" si="139"/>
        <v>5.2711725386021972E-2</v>
      </c>
      <c r="D1715">
        <f t="shared" si="140"/>
        <v>1185.6134314961857</v>
      </c>
      <c r="E1715" s="5">
        <f t="shared" si="137"/>
        <v>608.54702892297462</v>
      </c>
    </row>
    <row r="1716" spans="1:5">
      <c r="A1716" s="5">
        <f t="shared" si="138"/>
        <v>171500000</v>
      </c>
      <c r="B1716" s="5">
        <f t="shared" si="136"/>
        <v>4.199241960040008E-2</v>
      </c>
      <c r="C1716" s="5">
        <f t="shared" si="139"/>
        <v>5.27424790181025E-2</v>
      </c>
      <c r="D1716">
        <f t="shared" si="140"/>
        <v>1184.9221117110567</v>
      </c>
      <c r="E1716" s="5">
        <f t="shared" si="137"/>
        <v>608.1934032726939</v>
      </c>
    </row>
    <row r="1717" spans="1:5">
      <c r="A1717" s="5">
        <f t="shared" si="138"/>
        <v>171600000</v>
      </c>
      <c r="B1717" s="5">
        <f t="shared" si="136"/>
        <v>4.2016904976260372E-2</v>
      </c>
      <c r="C1717" s="5">
        <f t="shared" si="139"/>
        <v>5.2773232650183029E-2</v>
      </c>
      <c r="D1717">
        <f t="shared" si="140"/>
        <v>1184.2315976599432</v>
      </c>
      <c r="E1717" s="5">
        <f t="shared" si="137"/>
        <v>607.84018977472829</v>
      </c>
    </row>
    <row r="1718" spans="1:5">
      <c r="A1718" s="5">
        <f t="shared" si="138"/>
        <v>171700000</v>
      </c>
      <c r="B1718" s="5">
        <f t="shared" si="136"/>
        <v>4.2041390352120664E-2</v>
      </c>
      <c r="C1718" s="5">
        <f t="shared" si="139"/>
        <v>5.2803986282263557E-2</v>
      </c>
      <c r="D1718">
        <f t="shared" si="140"/>
        <v>1183.5418879350393</v>
      </c>
      <c r="E1718" s="5">
        <f t="shared" si="137"/>
        <v>607.48738770895125</v>
      </c>
    </row>
    <row r="1719" spans="1:5">
      <c r="A1719" s="5">
        <f t="shared" si="138"/>
        <v>171800000</v>
      </c>
      <c r="B1719" s="5">
        <f t="shared" si="136"/>
        <v>4.2065875727980956E-2</v>
      </c>
      <c r="C1719" s="5">
        <f t="shared" si="139"/>
        <v>5.2834739914344078E-2</v>
      </c>
      <c r="D1719">
        <f t="shared" si="140"/>
        <v>1182.8529811318174</v>
      </c>
      <c r="E1719" s="5">
        <f t="shared" si="137"/>
        <v>607.13499635691323</v>
      </c>
    </row>
    <row r="1720" spans="1:5">
      <c r="A1720" s="5">
        <f t="shared" si="138"/>
        <v>171900000</v>
      </c>
      <c r="B1720" s="5">
        <f t="shared" si="136"/>
        <v>4.2090361103841248E-2</v>
      </c>
      <c r="C1720" s="5">
        <f t="shared" si="139"/>
        <v>5.2865493546424606E-2</v>
      </c>
      <c r="D1720">
        <f t="shared" si="140"/>
        <v>1182.1648758490182</v>
      </c>
      <c r="E1720" s="5">
        <f t="shared" si="137"/>
        <v>606.78301500183625</v>
      </c>
    </row>
    <row r="1721" spans="1:5">
      <c r="A1721" s="5">
        <f t="shared" si="138"/>
        <v>172000000</v>
      </c>
      <c r="B1721" s="5">
        <f t="shared" si="136"/>
        <v>4.211484647970154E-2</v>
      </c>
      <c r="C1721" s="5">
        <f t="shared" si="139"/>
        <v>5.2896247178505135E-2</v>
      </c>
      <c r="D1721">
        <f t="shared" si="140"/>
        <v>1181.477570688641</v>
      </c>
      <c r="E1721" s="5">
        <f t="shared" si="137"/>
        <v>606.43144292860939</v>
      </c>
    </row>
    <row r="1722" spans="1:5">
      <c r="A1722" s="5">
        <f t="shared" si="138"/>
        <v>172100000</v>
      </c>
      <c r="B1722" s="5">
        <f t="shared" si="136"/>
        <v>4.2139331855561832E-2</v>
      </c>
      <c r="C1722" s="5">
        <f t="shared" si="139"/>
        <v>5.2927000810585656E-2</v>
      </c>
      <c r="D1722">
        <f t="shared" si="140"/>
        <v>1180.7910642559339</v>
      </c>
      <c r="E1722" s="5">
        <f t="shared" si="137"/>
        <v>606.08027942378374</v>
      </c>
    </row>
    <row r="1723" spans="1:5">
      <c r="A1723" s="5">
        <f t="shared" si="138"/>
        <v>172200000</v>
      </c>
      <c r="B1723" s="5">
        <f t="shared" si="136"/>
        <v>4.2163817231422124E-2</v>
      </c>
      <c r="C1723" s="5">
        <f t="shared" si="139"/>
        <v>5.2957754442666184E-2</v>
      </c>
      <c r="D1723">
        <f t="shared" si="140"/>
        <v>1180.1053551593859</v>
      </c>
      <c r="E1723" s="5">
        <f t="shared" si="137"/>
        <v>605.72952377556794</v>
      </c>
    </row>
    <row r="1724" spans="1:5">
      <c r="A1724" s="5">
        <f t="shared" si="138"/>
        <v>172300000</v>
      </c>
      <c r="B1724" s="5">
        <f t="shared" si="136"/>
        <v>4.2188302607282416E-2</v>
      </c>
      <c r="C1724" s="5">
        <f t="shared" si="139"/>
        <v>5.2988508074746712E-2</v>
      </c>
      <c r="D1724">
        <f t="shared" si="140"/>
        <v>1179.4204420107153</v>
      </c>
      <c r="E1724" s="5">
        <f t="shared" si="137"/>
        <v>605.37917527382217</v>
      </c>
    </row>
    <row r="1725" spans="1:5">
      <c r="A1725" s="5">
        <f t="shared" si="138"/>
        <v>172400000</v>
      </c>
      <c r="B1725" s="5">
        <f t="shared" si="136"/>
        <v>4.2212787983142708E-2</v>
      </c>
      <c r="C1725" s="5">
        <f t="shared" si="139"/>
        <v>5.3019261706827241E-2</v>
      </c>
      <c r="D1725">
        <f t="shared" si="140"/>
        <v>1178.7363234248621</v>
      </c>
      <c r="E1725" s="5">
        <f t="shared" si="137"/>
        <v>605.02923321005528</v>
      </c>
    </row>
    <row r="1726" spans="1:5">
      <c r="A1726" s="5">
        <f t="shared" si="138"/>
        <v>172500000</v>
      </c>
      <c r="B1726" s="5">
        <f t="shared" si="136"/>
        <v>4.2237273359003E-2</v>
      </c>
      <c r="C1726" s="5">
        <f t="shared" si="139"/>
        <v>5.3050015338907762E-2</v>
      </c>
      <c r="D1726">
        <f t="shared" si="140"/>
        <v>1178.0529980199783</v>
      </c>
      <c r="E1726" s="5">
        <f t="shared" si="137"/>
        <v>604.67969687741845</v>
      </c>
    </row>
    <row r="1727" spans="1:5">
      <c r="A1727" s="5">
        <f t="shared" si="138"/>
        <v>172600000</v>
      </c>
      <c r="B1727" s="5">
        <f t="shared" si="136"/>
        <v>4.2261758734863285E-2</v>
      </c>
      <c r="C1727" s="5">
        <f t="shared" si="139"/>
        <v>5.308076897098829E-2</v>
      </c>
      <c r="D1727">
        <f t="shared" si="140"/>
        <v>1177.3704644174172</v>
      </c>
      <c r="E1727" s="5">
        <f t="shared" si="137"/>
        <v>604.33056557070131</v>
      </c>
    </row>
    <row r="1728" spans="1:5">
      <c r="A1728" s="5">
        <f t="shared" si="138"/>
        <v>172700000</v>
      </c>
      <c r="B1728" s="5">
        <f t="shared" si="136"/>
        <v>4.2286244110723577E-2</v>
      </c>
      <c r="C1728" s="5">
        <f t="shared" si="139"/>
        <v>5.3111522603068818E-2</v>
      </c>
      <c r="D1728">
        <f t="shared" si="140"/>
        <v>1176.6887212417266</v>
      </c>
      <c r="E1728" s="5">
        <f t="shared" si="137"/>
        <v>603.98183858632672</v>
      </c>
    </row>
    <row r="1729" spans="1:5">
      <c r="A1729" s="5">
        <f t="shared" si="138"/>
        <v>172800000</v>
      </c>
      <c r="B1729" s="5">
        <f t="shared" si="136"/>
        <v>4.2310729486583869E-2</v>
      </c>
      <c r="C1729" s="5">
        <f t="shared" si="139"/>
        <v>5.314227623514934E-2</v>
      </c>
      <c r="D1729">
        <f t="shared" si="140"/>
        <v>1176.0077671206379</v>
      </c>
      <c r="E1729" s="5">
        <f t="shared" si="137"/>
        <v>603.63351522234586</v>
      </c>
    </row>
    <row r="1730" spans="1:5">
      <c r="A1730" s="5">
        <f t="shared" si="138"/>
        <v>172900000</v>
      </c>
      <c r="B1730" s="5">
        <f t="shared" si="136"/>
        <v>4.2335214862444161E-2</v>
      </c>
      <c r="C1730" s="5">
        <f t="shared" si="139"/>
        <v>5.3173029867229868E-2</v>
      </c>
      <c r="D1730">
        <f t="shared" si="140"/>
        <v>1175.3276006850563</v>
      </c>
      <c r="E1730" s="5">
        <f t="shared" si="137"/>
        <v>603.28559477843453</v>
      </c>
    </row>
    <row r="1731" spans="1:5">
      <c r="A1731" s="5">
        <f t="shared" si="138"/>
        <v>173000000</v>
      </c>
      <c r="B1731" s="5">
        <f t="shared" ref="B1731:B1794" si="141">A1731/(PI()*1300000000)</f>
        <v>4.2359700238304453E-2</v>
      </c>
      <c r="C1731" s="5">
        <f t="shared" si="139"/>
        <v>5.3203783499310396E-2</v>
      </c>
      <c r="D1731">
        <f t="shared" si="140"/>
        <v>1174.6482205690534</v>
      </c>
      <c r="E1731" s="5">
        <f t="shared" ref="E1731:E1794" si="142">($G$2*299792458/$G$6/2*9)^2/(4*$G$3*A1731)*(1+($G$7*$G$3*A1731)/($G$2*299792458/$G$6/2*9))^2</f>
        <v>602.93807655588739</v>
      </c>
    </row>
    <row r="1732" spans="1:5">
      <c r="A1732" s="5">
        <f t="shared" si="138"/>
        <v>173100000</v>
      </c>
      <c r="B1732" s="5">
        <f t="shared" si="141"/>
        <v>4.2384185614164745E-2</v>
      </c>
      <c r="C1732" s="5">
        <f t="shared" si="139"/>
        <v>5.3234537131390917E-2</v>
      </c>
      <c r="D1732">
        <f t="shared" si="140"/>
        <v>1173.9696254098569</v>
      </c>
      <c r="E1732" s="5">
        <f t="shared" si="142"/>
        <v>602.5909598576136</v>
      </c>
    </row>
    <row r="1733" spans="1:5">
      <c r="A1733" s="5">
        <f t="shared" si="138"/>
        <v>173200000</v>
      </c>
      <c r="B1733" s="5">
        <f t="shared" si="141"/>
        <v>4.2408670990025037E-2</v>
      </c>
      <c r="C1733" s="5">
        <f t="shared" si="139"/>
        <v>5.3265290763471446E-2</v>
      </c>
      <c r="D1733">
        <f t="shared" si="140"/>
        <v>1173.2918138478419</v>
      </c>
      <c r="E1733" s="5">
        <f t="shared" si="142"/>
        <v>602.2442439881321</v>
      </c>
    </row>
    <row r="1734" spans="1:5">
      <c r="A1734" s="5">
        <f t="shared" si="138"/>
        <v>173300000</v>
      </c>
      <c r="B1734" s="5">
        <f t="shared" si="141"/>
        <v>4.2433156365885329E-2</v>
      </c>
      <c r="C1734" s="5">
        <f t="shared" si="139"/>
        <v>5.3296044395551974E-2</v>
      </c>
      <c r="D1734">
        <f t="shared" si="140"/>
        <v>1172.6147845265218</v>
      </c>
      <c r="E1734" s="5">
        <f t="shared" si="142"/>
        <v>601.89792825356756</v>
      </c>
    </row>
    <row r="1735" spans="1:5">
      <c r="A1735" s="5">
        <f t="shared" si="138"/>
        <v>173400000</v>
      </c>
      <c r="B1735" s="5">
        <f t="shared" si="141"/>
        <v>4.2457641741745621E-2</v>
      </c>
      <c r="C1735" s="5">
        <f t="shared" si="139"/>
        <v>5.3326798027632502E-2</v>
      </c>
      <c r="D1735">
        <f t="shared" si="140"/>
        <v>1171.9385360925389</v>
      </c>
      <c r="E1735" s="5">
        <f t="shared" si="142"/>
        <v>601.55201196164478</v>
      </c>
    </row>
    <row r="1736" spans="1:5">
      <c r="A1736" s="5">
        <f t="shared" si="138"/>
        <v>173500000</v>
      </c>
      <c r="B1736" s="5">
        <f t="shared" si="141"/>
        <v>4.2482127117605913E-2</v>
      </c>
      <c r="C1736" s="5">
        <f t="shared" si="139"/>
        <v>5.3357551659713023E-2</v>
      </c>
      <c r="D1736">
        <f t="shared" si="140"/>
        <v>1171.2630671956554</v>
      </c>
      <c r="E1736" s="5">
        <f t="shared" si="142"/>
        <v>601.20649442168519</v>
      </c>
    </row>
    <row r="1737" spans="1:5">
      <c r="A1737" s="5">
        <f t="shared" si="138"/>
        <v>173600000</v>
      </c>
      <c r="B1737" s="5">
        <f t="shared" si="141"/>
        <v>4.2506612493466205E-2</v>
      </c>
      <c r="C1737" s="5">
        <f t="shared" si="139"/>
        <v>5.3388305291793552E-2</v>
      </c>
      <c r="D1737">
        <f t="shared" si="140"/>
        <v>1170.5883764887456</v>
      </c>
      <c r="E1737" s="5">
        <f t="shared" si="142"/>
        <v>600.86137494460093</v>
      </c>
    </row>
    <row r="1738" spans="1:5">
      <c r="A1738" s="5">
        <f t="shared" si="138"/>
        <v>173700000</v>
      </c>
      <c r="B1738" s="5">
        <f t="shared" si="141"/>
        <v>4.2531097869326497E-2</v>
      </c>
      <c r="C1738" s="5">
        <f t="shared" si="139"/>
        <v>5.341905892387408E-2</v>
      </c>
      <c r="D1738">
        <f t="shared" si="140"/>
        <v>1169.9144626277848</v>
      </c>
      <c r="E1738" s="5">
        <f t="shared" si="142"/>
        <v>600.51665284289174</v>
      </c>
    </row>
    <row r="1739" spans="1:5">
      <c r="A1739" s="5">
        <f t="shared" si="138"/>
        <v>173800000</v>
      </c>
      <c r="B1739" s="5">
        <f t="shared" si="141"/>
        <v>4.2555583245186789E-2</v>
      </c>
      <c r="C1739" s="5">
        <f t="shared" si="139"/>
        <v>5.3449812555954601E-2</v>
      </c>
      <c r="D1739">
        <f t="shared" si="140"/>
        <v>1169.2413242718424</v>
      </c>
      <c r="E1739" s="5">
        <f t="shared" si="142"/>
        <v>600.17232743063903</v>
      </c>
    </row>
    <row r="1740" spans="1:5">
      <c r="A1740" s="5">
        <f t="shared" si="138"/>
        <v>173900000</v>
      </c>
      <c r="B1740" s="5">
        <f t="shared" si="141"/>
        <v>4.2580068621047081E-2</v>
      </c>
      <c r="C1740" s="5">
        <f t="shared" si="139"/>
        <v>5.3480566188035129E-2</v>
      </c>
      <c r="D1740">
        <f t="shared" si="140"/>
        <v>1168.5689600830722</v>
      </c>
      <c r="E1740" s="5">
        <f t="shared" si="142"/>
        <v>599.82839802350236</v>
      </c>
    </row>
    <row r="1741" spans="1:5">
      <c r="A1741" s="5">
        <f t="shared" si="138"/>
        <v>174000000</v>
      </c>
      <c r="B1741" s="5">
        <f t="shared" si="141"/>
        <v>4.2604553996907372E-2</v>
      </c>
      <c r="C1741" s="5">
        <f t="shared" si="139"/>
        <v>5.3511319820115658E-2</v>
      </c>
      <c r="D1741">
        <f t="shared" si="140"/>
        <v>1167.8973687267026</v>
      </c>
      <c r="E1741" s="5">
        <f t="shared" si="142"/>
        <v>599.48486393871406</v>
      </c>
    </row>
    <row r="1742" spans="1:5">
      <c r="A1742" s="5">
        <f t="shared" si="138"/>
        <v>174100000</v>
      </c>
      <c r="B1742" s="5">
        <f t="shared" si="141"/>
        <v>4.2629039372767664E-2</v>
      </c>
      <c r="C1742" s="5">
        <f t="shared" si="139"/>
        <v>5.3542073452196186E-2</v>
      </c>
      <c r="D1742">
        <f t="shared" si="140"/>
        <v>1167.2265488710293</v>
      </c>
      <c r="E1742" s="5">
        <f t="shared" si="142"/>
        <v>599.14172449507521</v>
      </c>
    </row>
    <row r="1743" spans="1:5">
      <c r="A1743" s="5">
        <f t="shared" si="138"/>
        <v>174200000</v>
      </c>
      <c r="B1743" s="5">
        <f t="shared" si="141"/>
        <v>4.2653524748627956E-2</v>
      </c>
      <c r="C1743" s="5">
        <f t="shared" si="139"/>
        <v>5.3572827084276707E-2</v>
      </c>
      <c r="D1743">
        <f t="shared" si="140"/>
        <v>1166.5564991874066</v>
      </c>
      <c r="E1743" s="5">
        <f t="shared" si="142"/>
        <v>598.79897901295146</v>
      </c>
    </row>
    <row r="1744" spans="1:5">
      <c r="A1744" s="5">
        <f t="shared" si="138"/>
        <v>174300000</v>
      </c>
      <c r="B1744" s="5">
        <f t="shared" si="141"/>
        <v>4.2678010124488248E-2</v>
      </c>
      <c r="C1744" s="5">
        <f t="shared" si="139"/>
        <v>5.3603580716357235E-2</v>
      </c>
      <c r="D1744">
        <f t="shared" si="140"/>
        <v>1165.8872183502365</v>
      </c>
      <c r="E1744" s="5">
        <f t="shared" si="142"/>
        <v>598.45662681426813</v>
      </c>
    </row>
    <row r="1745" spans="1:5">
      <c r="A1745" s="5">
        <f t="shared" si="138"/>
        <v>174400000</v>
      </c>
      <c r="B1745" s="5">
        <f t="shared" si="141"/>
        <v>4.2702495500348533E-2</v>
      </c>
      <c r="C1745" s="5">
        <f t="shared" si="139"/>
        <v>5.3634334348437764E-2</v>
      </c>
      <c r="D1745">
        <f t="shared" si="140"/>
        <v>1165.2187050369621</v>
      </c>
      <c r="E1745" s="5">
        <f t="shared" si="142"/>
        <v>598.1146672225052</v>
      </c>
    </row>
    <row r="1746" spans="1:5">
      <c r="A1746" s="5">
        <f t="shared" si="138"/>
        <v>174500000</v>
      </c>
      <c r="B1746" s="5">
        <f t="shared" si="141"/>
        <v>4.2726980876208825E-2</v>
      </c>
      <c r="C1746" s="5">
        <f t="shared" si="139"/>
        <v>5.3665087980518285E-2</v>
      </c>
      <c r="D1746">
        <f t="shared" si="140"/>
        <v>1164.5509579280588</v>
      </c>
      <c r="E1746" s="5">
        <f t="shared" si="142"/>
        <v>597.7730995626938</v>
      </c>
    </row>
    <row r="1747" spans="1:5">
      <c r="A1747" s="5">
        <f t="shared" si="138"/>
        <v>174600000</v>
      </c>
      <c r="B1747" s="5">
        <f t="shared" si="141"/>
        <v>4.2751466252069117E-2</v>
      </c>
      <c r="C1747" s="5">
        <f t="shared" si="139"/>
        <v>5.3695841612598813E-2</v>
      </c>
      <c r="D1747">
        <f t="shared" si="140"/>
        <v>1163.8839757070232</v>
      </c>
      <c r="E1747" s="5">
        <f t="shared" si="142"/>
        <v>597.43192316141131</v>
      </c>
    </row>
    <row r="1748" spans="1:5">
      <c r="A1748" s="5">
        <f t="shared" si="138"/>
        <v>174700000</v>
      </c>
      <c r="B1748" s="5">
        <f t="shared" si="141"/>
        <v>4.2775951627929409E-2</v>
      </c>
      <c r="C1748" s="5">
        <f t="shared" si="139"/>
        <v>5.3726595244679341E-2</v>
      </c>
      <c r="D1748">
        <f t="shared" si="140"/>
        <v>1163.2177570603676</v>
      </c>
      <c r="E1748" s="5">
        <f t="shared" si="142"/>
        <v>597.09113734677726</v>
      </c>
    </row>
    <row r="1749" spans="1:5">
      <c r="A1749" s="5">
        <f t="shared" si="138"/>
        <v>174800000</v>
      </c>
      <c r="B1749" s="5">
        <f t="shared" si="141"/>
        <v>4.2800437003789701E-2</v>
      </c>
      <c r="C1749" s="5">
        <f t="shared" si="139"/>
        <v>5.375734887675987E-2</v>
      </c>
      <c r="D1749">
        <f t="shared" si="140"/>
        <v>1162.55230067761</v>
      </c>
      <c r="E1749" s="5">
        <f t="shared" si="142"/>
        <v>596.75074144844848</v>
      </c>
    </row>
    <row r="1750" spans="1:5">
      <c r="A1750" s="5">
        <f t="shared" si="138"/>
        <v>174900000</v>
      </c>
      <c r="B1750" s="5">
        <f t="shared" si="141"/>
        <v>4.2824922379649993E-2</v>
      </c>
      <c r="C1750" s="5">
        <f t="shared" si="139"/>
        <v>5.3788102508840391E-2</v>
      </c>
      <c r="D1750">
        <f t="shared" si="140"/>
        <v>1161.8876052512649</v>
      </c>
      <c r="E1750" s="5">
        <f t="shared" si="142"/>
        <v>596.41073479761428</v>
      </c>
    </row>
    <row r="1751" spans="1:5">
      <c r="A1751" s="5">
        <f t="shared" si="138"/>
        <v>175000000</v>
      </c>
      <c r="B1751" s="5">
        <f t="shared" si="141"/>
        <v>4.2849407755510285E-2</v>
      </c>
      <c r="C1751" s="5">
        <f t="shared" si="139"/>
        <v>5.3818856140920919E-2</v>
      </c>
      <c r="D1751">
        <f t="shared" si="140"/>
        <v>1161.2236694768355</v>
      </c>
      <c r="E1751" s="5">
        <f t="shared" si="142"/>
        <v>596.07111672699375</v>
      </c>
    </row>
    <row r="1752" spans="1:5">
      <c r="A1752" s="5">
        <f t="shared" si="138"/>
        <v>175100000</v>
      </c>
      <c r="B1752" s="5">
        <f t="shared" si="141"/>
        <v>4.2873893131370577E-2</v>
      </c>
      <c r="C1752" s="5">
        <f t="shared" si="139"/>
        <v>5.3849609773001447E-2</v>
      </c>
      <c r="D1752">
        <f t="shared" si="140"/>
        <v>1160.5604920528056</v>
      </c>
      <c r="E1752" s="5">
        <f t="shared" si="142"/>
        <v>595.73188657082972</v>
      </c>
    </row>
    <row r="1753" spans="1:5">
      <c r="A1753" s="5">
        <f t="shared" si="138"/>
        <v>175200000</v>
      </c>
      <c r="B1753" s="5">
        <f t="shared" si="141"/>
        <v>4.2898378507230869E-2</v>
      </c>
      <c r="C1753" s="5">
        <f t="shared" si="139"/>
        <v>5.3880363405081969E-2</v>
      </c>
      <c r="D1753">
        <f t="shared" si="140"/>
        <v>1159.8980716806291</v>
      </c>
      <c r="E1753" s="5">
        <f t="shared" si="142"/>
        <v>595.393043664885</v>
      </c>
    </row>
    <row r="1754" spans="1:5">
      <c r="A1754" s="5">
        <f t="shared" si="138"/>
        <v>175300000</v>
      </c>
      <c r="B1754" s="5">
        <f t="shared" si="141"/>
        <v>4.2922863883091161E-2</v>
      </c>
      <c r="C1754" s="5">
        <f t="shared" si="139"/>
        <v>5.3911117037162497E-2</v>
      </c>
      <c r="D1754">
        <f t="shared" si="140"/>
        <v>1159.2364070647245</v>
      </c>
      <c r="E1754" s="5">
        <f t="shared" si="142"/>
        <v>595.05458734643821</v>
      </c>
    </row>
    <row r="1755" spans="1:5">
      <c r="A1755" s="5">
        <f t="shared" si="138"/>
        <v>175400000</v>
      </c>
      <c r="B1755" s="5">
        <f t="shared" si="141"/>
        <v>4.2947349258951453E-2</v>
      </c>
      <c r="C1755" s="5">
        <f t="shared" si="139"/>
        <v>5.3941870669243025E-2</v>
      </c>
      <c r="D1755">
        <f t="shared" si="140"/>
        <v>1158.5754969124644</v>
      </c>
      <c r="E1755" s="5">
        <f t="shared" si="142"/>
        <v>594.7165169542792</v>
      </c>
    </row>
    <row r="1756" spans="1:5">
      <c r="A1756" s="5">
        <f t="shared" si="138"/>
        <v>175500000</v>
      </c>
      <c r="B1756" s="5">
        <f t="shared" si="141"/>
        <v>4.2971834634811745E-2</v>
      </c>
      <c r="C1756" s="5">
        <f t="shared" si="139"/>
        <v>5.3972624301323553E-2</v>
      </c>
      <c r="D1756">
        <f t="shared" si="140"/>
        <v>1157.9153399341665</v>
      </c>
      <c r="E1756" s="5">
        <f t="shared" si="142"/>
        <v>594.37883182870519</v>
      </c>
    </row>
    <row r="1757" spans="1:5">
      <c r="A1757" s="5">
        <f t="shared" si="138"/>
        <v>175600000</v>
      </c>
      <c r="B1757" s="5">
        <f t="shared" si="141"/>
        <v>4.2996320010672037E-2</v>
      </c>
      <c r="C1757" s="5">
        <f t="shared" si="139"/>
        <v>5.4003377933404074E-2</v>
      </c>
      <c r="D1757">
        <f t="shared" si="140"/>
        <v>1157.2559348430877</v>
      </c>
      <c r="E1757" s="5">
        <f t="shared" si="142"/>
        <v>594.04153131151554</v>
      </c>
    </row>
    <row r="1758" spans="1:5">
      <c r="A1758" s="5">
        <f t="shared" si="138"/>
        <v>175700000</v>
      </c>
      <c r="B1758" s="5">
        <f t="shared" si="141"/>
        <v>4.3020805386532329E-2</v>
      </c>
      <c r="C1758" s="5">
        <f t="shared" si="139"/>
        <v>5.4034131565484603E-2</v>
      </c>
      <c r="D1758">
        <f t="shared" si="140"/>
        <v>1156.5972803554139</v>
      </c>
      <c r="E1758" s="5">
        <f t="shared" si="142"/>
        <v>593.70461474600859</v>
      </c>
    </row>
    <row r="1759" spans="1:5">
      <c r="A1759" s="5">
        <f t="shared" si="138"/>
        <v>175800000</v>
      </c>
      <c r="B1759" s="5">
        <f t="shared" si="141"/>
        <v>4.3045290762392621E-2</v>
      </c>
      <c r="C1759" s="5">
        <f t="shared" si="139"/>
        <v>5.4064885197565131E-2</v>
      </c>
      <c r="D1759">
        <f t="shared" si="140"/>
        <v>1155.9393751902514</v>
      </c>
      <c r="E1759" s="5">
        <f t="shared" si="142"/>
        <v>593.36808147697661</v>
      </c>
    </row>
    <row r="1760" spans="1:5">
      <c r="A1760" s="5">
        <f t="shared" si="138"/>
        <v>175900000</v>
      </c>
      <c r="B1760" s="5">
        <f t="shared" si="141"/>
        <v>4.3069776138252913E-2</v>
      </c>
      <c r="C1760" s="5">
        <f t="shared" si="139"/>
        <v>5.4095638829645652E-2</v>
      </c>
      <c r="D1760">
        <f t="shared" si="140"/>
        <v>1155.2822180696205</v>
      </c>
      <c r="E1760" s="5">
        <f t="shared" si="142"/>
        <v>593.03193085070177</v>
      </c>
    </row>
    <row r="1761" spans="1:5">
      <c r="A1761" s="5">
        <f t="shared" si="138"/>
        <v>176000000</v>
      </c>
      <c r="B1761" s="5">
        <f t="shared" si="141"/>
        <v>4.3094261514113205E-2</v>
      </c>
      <c r="C1761" s="5">
        <f t="shared" si="139"/>
        <v>5.412639246172618E-2</v>
      </c>
      <c r="D1761">
        <f t="shared" si="140"/>
        <v>1154.6258077184445</v>
      </c>
      <c r="E1761" s="5">
        <f t="shared" si="142"/>
        <v>592.69616221495232</v>
      </c>
    </row>
    <row r="1762" spans="1:5">
      <c r="A1762" s="5">
        <f t="shared" si="138"/>
        <v>176100000</v>
      </c>
      <c r="B1762" s="5">
        <f t="shared" si="141"/>
        <v>4.3118746889973497E-2</v>
      </c>
      <c r="C1762" s="5">
        <f t="shared" si="139"/>
        <v>5.4157146093806709E-2</v>
      </c>
      <c r="D1762">
        <f t="shared" si="140"/>
        <v>1153.9701428645442</v>
      </c>
      <c r="E1762" s="5">
        <f t="shared" si="142"/>
        <v>592.36077491897765</v>
      </c>
    </row>
    <row r="1763" spans="1:5">
      <c r="A1763" s="5">
        <f t="shared" si="138"/>
        <v>176200000</v>
      </c>
      <c r="B1763" s="5">
        <f t="shared" si="141"/>
        <v>4.3143232265833782E-2</v>
      </c>
      <c r="C1763" s="5">
        <f t="shared" si="139"/>
        <v>5.4187899725887237E-2</v>
      </c>
      <c r="D1763">
        <f t="shared" si="140"/>
        <v>1153.3152222386275</v>
      </c>
      <c r="E1763" s="5">
        <f t="shared" si="142"/>
        <v>592.02576831350484</v>
      </c>
    </row>
    <row r="1764" spans="1:5">
      <c r="A1764" s="5">
        <f t="shared" si="138"/>
        <v>176300000</v>
      </c>
      <c r="B1764" s="5">
        <f t="shared" si="141"/>
        <v>4.3167717641694074E-2</v>
      </c>
      <c r="C1764" s="5">
        <f t="shared" si="139"/>
        <v>5.4218653357967758E-2</v>
      </c>
      <c r="D1764">
        <f t="shared" si="140"/>
        <v>1152.6610445742838</v>
      </c>
      <c r="E1764" s="5">
        <f t="shared" si="142"/>
        <v>591.69114175073332</v>
      </c>
    </row>
    <row r="1765" spans="1:5">
      <c r="A1765" s="5">
        <f t="shared" si="138"/>
        <v>176400000</v>
      </c>
      <c r="B1765" s="5">
        <f t="shared" si="141"/>
        <v>4.3192203017554366E-2</v>
      </c>
      <c r="C1765" s="5">
        <f t="shared" si="139"/>
        <v>5.4249406990048286E-2</v>
      </c>
      <c r="D1765">
        <f t="shared" si="140"/>
        <v>1152.0076086079719</v>
      </c>
      <c r="E1765" s="5">
        <f t="shared" si="142"/>
        <v>591.35689458433262</v>
      </c>
    </row>
    <row r="1766" spans="1:5">
      <c r="A1766" s="5">
        <f t="shared" si="138"/>
        <v>176500000</v>
      </c>
      <c r="B1766" s="5">
        <f t="shared" si="141"/>
        <v>4.3216688393414658E-2</v>
      </c>
      <c r="C1766" s="5">
        <f t="shared" si="139"/>
        <v>5.4280160622128815E-2</v>
      </c>
      <c r="D1766">
        <f t="shared" si="140"/>
        <v>1151.3549130790154</v>
      </c>
      <c r="E1766" s="5">
        <f t="shared" si="142"/>
        <v>591.02302616943587</v>
      </c>
    </row>
    <row r="1767" spans="1:5">
      <c r="A1767" s="5">
        <f t="shared" si="138"/>
        <v>176600000</v>
      </c>
      <c r="B1767" s="5">
        <f t="shared" si="141"/>
        <v>4.324117376927495E-2</v>
      </c>
      <c r="C1767" s="5">
        <f t="shared" si="139"/>
        <v>5.4310914254209336E-2</v>
      </c>
      <c r="D1767">
        <f t="shared" si="140"/>
        <v>1150.7029567295936</v>
      </c>
      <c r="E1767" s="5">
        <f t="shared" si="142"/>
        <v>590.68953586263797</v>
      </c>
    </row>
    <row r="1768" spans="1:5">
      <c r="A1768" s="5">
        <f t="shared" si="138"/>
        <v>176700000</v>
      </c>
      <c r="B1768" s="5">
        <f t="shared" si="141"/>
        <v>4.3265659145135242E-2</v>
      </c>
      <c r="C1768" s="5">
        <f t="shared" si="139"/>
        <v>5.4341667886289864E-2</v>
      </c>
      <c r="D1768">
        <f t="shared" si="140"/>
        <v>1150.0517383047325</v>
      </c>
      <c r="E1768" s="5">
        <f t="shared" si="142"/>
        <v>590.35642302198869</v>
      </c>
    </row>
    <row r="1769" spans="1:5">
      <c r="A1769" s="5">
        <f t="shared" si="138"/>
        <v>176800000</v>
      </c>
      <c r="B1769" s="5">
        <f t="shared" si="141"/>
        <v>4.3290144520995534E-2</v>
      </c>
      <c r="C1769" s="5">
        <f t="shared" si="139"/>
        <v>5.4372421518370392E-2</v>
      </c>
      <c r="D1769">
        <f t="shared" si="140"/>
        <v>1149.4012565522978</v>
      </c>
      <c r="E1769" s="5">
        <f t="shared" si="142"/>
        <v>590.02368700699185</v>
      </c>
    </row>
    <row r="1770" spans="1:5">
      <c r="A1770" s="5">
        <f t="shared" si="138"/>
        <v>176900000</v>
      </c>
      <c r="B1770" s="5">
        <f t="shared" si="141"/>
        <v>4.3314629896855826E-2</v>
      </c>
      <c r="C1770" s="5">
        <f t="shared" si="139"/>
        <v>5.4403175150450921E-2</v>
      </c>
      <c r="D1770">
        <f t="shared" si="140"/>
        <v>1148.7515102229861</v>
      </c>
      <c r="E1770" s="5">
        <f t="shared" si="142"/>
        <v>589.69132717859884</v>
      </c>
    </row>
    <row r="1771" spans="1:5">
      <c r="A1771" s="5">
        <f t="shared" si="138"/>
        <v>177000000</v>
      </c>
      <c r="B1771" s="5">
        <f t="shared" si="141"/>
        <v>4.3339115272716118E-2</v>
      </c>
      <c r="C1771" s="5">
        <f t="shared" si="139"/>
        <v>5.4433928782531442E-2</v>
      </c>
      <c r="D1771">
        <f t="shared" si="140"/>
        <v>1148.1024980703176</v>
      </c>
      <c r="E1771" s="5">
        <f t="shared" si="142"/>
        <v>589.3593428992051</v>
      </c>
    </row>
    <row r="1772" spans="1:5">
      <c r="A1772" s="5">
        <f t="shared" si="138"/>
        <v>177100000</v>
      </c>
      <c r="B1772" s="5">
        <f t="shared" si="141"/>
        <v>4.336360064857641E-2</v>
      </c>
      <c r="C1772" s="5">
        <f t="shared" si="139"/>
        <v>5.446468241461197E-2</v>
      </c>
      <c r="D1772">
        <f t="shared" si="140"/>
        <v>1147.4542188506282</v>
      </c>
      <c r="E1772" s="5">
        <f t="shared" si="142"/>
        <v>589.02773353264627</v>
      </c>
    </row>
    <row r="1773" spans="1:5">
      <c r="A1773" s="5">
        <f t="shared" si="138"/>
        <v>177200000</v>
      </c>
      <c r="B1773" s="5">
        <f t="shared" si="141"/>
        <v>4.3388086024436702E-2</v>
      </c>
      <c r="C1773" s="5">
        <f t="shared" si="139"/>
        <v>5.4495436046692498E-2</v>
      </c>
      <c r="D1773">
        <f t="shared" si="140"/>
        <v>1146.8066713230601</v>
      </c>
      <c r="E1773" s="5">
        <f t="shared" si="142"/>
        <v>588.69649844419428</v>
      </c>
    </row>
    <row r="1774" spans="1:5">
      <c r="A1774" s="5">
        <f t="shared" ref="A1774:A1837" si="143">A1773+100000</f>
        <v>177300000</v>
      </c>
      <c r="B1774" s="5">
        <f t="shared" si="141"/>
        <v>4.3412571400296994E-2</v>
      </c>
      <c r="C1774" s="5">
        <f t="shared" ref="C1774:C1837" si="144">1.256*A1774/(PI()*$G$6)</f>
        <v>5.452618967877302E-2</v>
      </c>
      <c r="D1774">
        <f t="shared" ref="D1774:D1837" si="145">($G$2*299792458/$G$6/2*9)^2/(4*$G$3*A1774*(1-EXP(-(C1774/B1774)))^2)</f>
        <v>1146.1598542495556</v>
      </c>
      <c r="E1774" s="5">
        <f t="shared" si="142"/>
        <v>588.36563700055274</v>
      </c>
    </row>
    <row r="1775" spans="1:5">
      <c r="A1775" s="5">
        <f t="shared" si="143"/>
        <v>177400000</v>
      </c>
      <c r="B1775" s="5">
        <f t="shared" si="141"/>
        <v>4.3437056776157286E-2</v>
      </c>
      <c r="C1775" s="5">
        <f t="shared" si="144"/>
        <v>5.4556943310853548E-2</v>
      </c>
      <c r="D1775">
        <f t="shared" si="145"/>
        <v>1145.5137663948492</v>
      </c>
      <c r="E1775" s="5">
        <f t="shared" si="142"/>
        <v>588.03514856985316</v>
      </c>
    </row>
    <row r="1776" spans="1:5">
      <c r="A1776" s="5">
        <f t="shared" si="143"/>
        <v>177500000</v>
      </c>
      <c r="B1776" s="5">
        <f t="shared" si="141"/>
        <v>4.3461542152017578E-2</v>
      </c>
      <c r="C1776" s="5">
        <f t="shared" si="144"/>
        <v>5.4587696942934076E-2</v>
      </c>
      <c r="D1776">
        <f t="shared" si="145"/>
        <v>1144.8684065264576</v>
      </c>
      <c r="E1776" s="5">
        <f t="shared" si="142"/>
        <v>587.70503252165156</v>
      </c>
    </row>
    <row r="1777" spans="1:5">
      <c r="A1777" s="5">
        <f t="shared" si="143"/>
        <v>177600000</v>
      </c>
      <c r="B1777" s="5">
        <f t="shared" si="141"/>
        <v>4.348602752787787E-2</v>
      </c>
      <c r="C1777" s="5">
        <f t="shared" si="144"/>
        <v>5.4618450575014604E-2</v>
      </c>
      <c r="D1777">
        <f t="shared" si="145"/>
        <v>1144.2237734146747</v>
      </c>
      <c r="E1777" s="5">
        <f t="shared" si="142"/>
        <v>587.37528822692298</v>
      </c>
    </row>
    <row r="1778" spans="1:5">
      <c r="A1778" s="5">
        <f t="shared" si="143"/>
        <v>177700000</v>
      </c>
      <c r="B1778" s="5">
        <f t="shared" si="141"/>
        <v>4.3510512903738162E-2</v>
      </c>
      <c r="C1778" s="5">
        <f t="shared" si="144"/>
        <v>5.4649204207095126E-2</v>
      </c>
      <c r="D1778">
        <f t="shared" si="145"/>
        <v>1143.5798658325618</v>
      </c>
      <c r="E1778" s="5">
        <f t="shared" si="142"/>
        <v>587.04591505805899</v>
      </c>
    </row>
    <row r="1779" spans="1:5">
      <c r="A1779" s="5">
        <f t="shared" si="143"/>
        <v>177800000</v>
      </c>
      <c r="B1779" s="5">
        <f t="shared" si="141"/>
        <v>4.3534998279598454E-2</v>
      </c>
      <c r="C1779" s="5">
        <f t="shared" si="144"/>
        <v>5.4679957839175654E-2</v>
      </c>
      <c r="D1779">
        <f t="shared" si="145"/>
        <v>1142.9366825559405</v>
      </c>
      <c r="E1779" s="5">
        <f t="shared" si="142"/>
        <v>586.71691238886297</v>
      </c>
    </row>
    <row r="1780" spans="1:5">
      <c r="A1780" s="5">
        <f t="shared" si="143"/>
        <v>177900000</v>
      </c>
      <c r="B1780" s="5">
        <f t="shared" si="141"/>
        <v>4.3559483655458739E-2</v>
      </c>
      <c r="C1780" s="5">
        <f t="shared" si="144"/>
        <v>5.4710711471256182E-2</v>
      </c>
      <c r="D1780">
        <f t="shared" si="145"/>
        <v>1142.294222363385</v>
      </c>
      <c r="E1780" s="5">
        <f t="shared" si="142"/>
        <v>586.38827959454647</v>
      </c>
    </row>
    <row r="1781" spans="1:5">
      <c r="A1781" s="5">
        <f t="shared" si="143"/>
        <v>178000000</v>
      </c>
      <c r="B1781" s="5">
        <f t="shared" si="141"/>
        <v>4.3583969031319031E-2</v>
      </c>
      <c r="C1781" s="5">
        <f t="shared" si="144"/>
        <v>5.4741465103336703E-2</v>
      </c>
      <c r="D1781">
        <f t="shared" si="145"/>
        <v>1141.6524840362149</v>
      </c>
      <c r="E1781" s="5">
        <f t="shared" si="142"/>
        <v>586.06001605172457</v>
      </c>
    </row>
    <row r="1782" spans="1:5">
      <c r="A1782" s="5">
        <f t="shared" si="143"/>
        <v>178100000</v>
      </c>
      <c r="B1782" s="5">
        <f t="shared" si="141"/>
        <v>4.3608454407179323E-2</v>
      </c>
      <c r="C1782" s="5">
        <f t="shared" si="144"/>
        <v>5.4772218735417232E-2</v>
      </c>
      <c r="D1782">
        <f t="shared" si="145"/>
        <v>1141.0114663584852</v>
      </c>
      <c r="E1782" s="5">
        <f t="shared" si="142"/>
        <v>585.73212113841294</v>
      </c>
    </row>
    <row r="1783" spans="1:5">
      <c r="A1783" s="5">
        <f t="shared" si="143"/>
        <v>178200000</v>
      </c>
      <c r="B1783" s="5">
        <f t="shared" si="141"/>
        <v>4.3632939783039615E-2</v>
      </c>
      <c r="C1783" s="5">
        <f t="shared" si="144"/>
        <v>5.480297236749776E-2</v>
      </c>
      <c r="D1783">
        <f t="shared" si="145"/>
        <v>1140.3711681169823</v>
      </c>
      <c r="E1783" s="5">
        <f t="shared" si="142"/>
        <v>585.40459423402308</v>
      </c>
    </row>
    <row r="1784" spans="1:5">
      <c r="A1784" s="5">
        <f t="shared" si="143"/>
        <v>178300000</v>
      </c>
      <c r="B1784" s="5">
        <f t="shared" si="141"/>
        <v>4.3657425158899907E-2</v>
      </c>
      <c r="C1784" s="5">
        <f t="shared" si="144"/>
        <v>5.4833725999578288E-2</v>
      </c>
      <c r="D1784">
        <f t="shared" si="145"/>
        <v>1139.7315881012128</v>
      </c>
      <c r="E1784" s="5">
        <f t="shared" si="142"/>
        <v>585.07743471935873</v>
      </c>
    </row>
    <row r="1785" spans="1:5">
      <c r="A1785" s="5">
        <f t="shared" si="143"/>
        <v>178400000</v>
      </c>
      <c r="B1785" s="5">
        <f t="shared" si="141"/>
        <v>4.3681910534760199E-2</v>
      </c>
      <c r="C1785" s="5">
        <f t="shared" si="144"/>
        <v>5.4864479631658809E-2</v>
      </c>
      <c r="D1785">
        <f t="shared" si="145"/>
        <v>1139.0927251033982</v>
      </c>
      <c r="E1785" s="5">
        <f t="shared" si="142"/>
        <v>584.75064197661266</v>
      </c>
    </row>
    <row r="1786" spans="1:5">
      <c r="A1786" s="5">
        <f t="shared" si="143"/>
        <v>178500000</v>
      </c>
      <c r="B1786" s="5">
        <f t="shared" si="141"/>
        <v>4.3706395910620491E-2</v>
      </c>
      <c r="C1786" s="5">
        <f t="shared" si="144"/>
        <v>5.4895233263739338E-2</v>
      </c>
      <c r="D1786">
        <f t="shared" si="145"/>
        <v>1138.4545779184664</v>
      </c>
      <c r="E1786" s="5">
        <f t="shared" si="142"/>
        <v>584.42421538936048</v>
      </c>
    </row>
    <row r="1787" spans="1:5">
      <c r="A1787" s="5">
        <f t="shared" si="143"/>
        <v>178600000</v>
      </c>
      <c r="B1787" s="5">
        <f t="shared" si="141"/>
        <v>4.3730881286480783E-2</v>
      </c>
      <c r="C1787" s="5">
        <f t="shared" si="144"/>
        <v>5.4925986895819866E-2</v>
      </c>
      <c r="D1787">
        <f t="shared" si="145"/>
        <v>1137.8171453440439</v>
      </c>
      <c r="E1787" s="5">
        <f t="shared" si="142"/>
        <v>584.09815434255995</v>
      </c>
    </row>
    <row r="1788" spans="1:5">
      <c r="A1788" s="5">
        <f t="shared" si="143"/>
        <v>178700000</v>
      </c>
      <c r="B1788" s="5">
        <f t="shared" si="141"/>
        <v>4.3755366662341075E-2</v>
      </c>
      <c r="C1788" s="5">
        <f t="shared" si="144"/>
        <v>5.4956740527900387E-2</v>
      </c>
      <c r="D1788">
        <f t="shared" si="145"/>
        <v>1137.1804261804489</v>
      </c>
      <c r="E1788" s="5">
        <f t="shared" si="142"/>
        <v>583.77245822254497</v>
      </c>
    </row>
    <row r="1789" spans="1:5">
      <c r="A1789" s="5">
        <f t="shared" si="143"/>
        <v>178800000</v>
      </c>
      <c r="B1789" s="5">
        <f t="shared" si="141"/>
        <v>4.3779852038201367E-2</v>
      </c>
      <c r="C1789" s="5">
        <f t="shared" si="144"/>
        <v>5.4987494159980915E-2</v>
      </c>
      <c r="D1789">
        <f t="shared" si="145"/>
        <v>1136.5444192306836</v>
      </c>
      <c r="E1789" s="5">
        <f t="shared" si="142"/>
        <v>583.4471264170221</v>
      </c>
    </row>
    <row r="1790" spans="1:5">
      <c r="A1790" s="5">
        <f t="shared" si="143"/>
        <v>178900000</v>
      </c>
      <c r="B1790" s="5">
        <f t="shared" si="141"/>
        <v>4.3804337414061659E-2</v>
      </c>
      <c r="C1790" s="5">
        <f t="shared" si="144"/>
        <v>5.5018247792061444E-2</v>
      </c>
      <c r="D1790">
        <f t="shared" si="145"/>
        <v>1135.909123300426</v>
      </c>
      <c r="E1790" s="5">
        <f t="shared" si="142"/>
        <v>583.12215831506705</v>
      </c>
    </row>
    <row r="1791" spans="1:5">
      <c r="A1791" s="5">
        <f t="shared" si="143"/>
        <v>179000000</v>
      </c>
      <c r="B1791" s="5">
        <f t="shared" si="141"/>
        <v>4.3828822789921951E-2</v>
      </c>
      <c r="C1791" s="5">
        <f t="shared" si="144"/>
        <v>5.5049001424141972E-2</v>
      </c>
      <c r="D1791">
        <f t="shared" si="145"/>
        <v>1135.2745371980236</v>
      </c>
      <c r="E1791" s="5">
        <f t="shared" si="142"/>
        <v>582.79755330712101</v>
      </c>
    </row>
    <row r="1792" spans="1:5">
      <c r="A1792" s="5">
        <f t="shared" si="143"/>
        <v>179100000</v>
      </c>
      <c r="B1792" s="5">
        <f t="shared" si="141"/>
        <v>4.3853308165782243E-2</v>
      </c>
      <c r="C1792" s="5">
        <f t="shared" si="144"/>
        <v>5.5079755056222493E-2</v>
      </c>
      <c r="D1792">
        <f t="shared" si="145"/>
        <v>1134.6406597344849</v>
      </c>
      <c r="E1792" s="5">
        <f t="shared" si="142"/>
        <v>582.47331078498632</v>
      </c>
    </row>
    <row r="1793" spans="1:5">
      <c r="A1793" s="5">
        <f t="shared" si="143"/>
        <v>179200000</v>
      </c>
      <c r="B1793" s="5">
        <f t="shared" si="141"/>
        <v>4.3877793541642535E-2</v>
      </c>
      <c r="C1793" s="5">
        <f t="shared" si="144"/>
        <v>5.5110508688303021E-2</v>
      </c>
      <c r="D1793">
        <f t="shared" si="145"/>
        <v>1134.0074897234722</v>
      </c>
      <c r="E1793" s="5">
        <f t="shared" si="142"/>
        <v>582.14943014182256</v>
      </c>
    </row>
    <row r="1794" spans="1:5">
      <c r="A1794" s="5">
        <f t="shared" si="143"/>
        <v>179300000</v>
      </c>
      <c r="B1794" s="5">
        <f t="shared" si="141"/>
        <v>4.3902278917502827E-2</v>
      </c>
      <c r="C1794" s="5">
        <f t="shared" si="144"/>
        <v>5.5141262320383549E-2</v>
      </c>
      <c r="D1794">
        <f t="shared" si="145"/>
        <v>1133.375025981295</v>
      </c>
      <c r="E1794" s="5">
        <f t="shared" si="142"/>
        <v>581.82591077214397</v>
      </c>
    </row>
    <row r="1795" spans="1:5">
      <c r="A1795" s="5">
        <f t="shared" si="143"/>
        <v>179400000</v>
      </c>
      <c r="B1795" s="5">
        <f t="shared" ref="B1795:B1858" si="146">A1795/(PI()*1300000000)</f>
        <v>4.3926764293363119E-2</v>
      </c>
      <c r="C1795" s="5">
        <f t="shared" si="144"/>
        <v>5.5172015952464071E-2</v>
      </c>
      <c r="D1795">
        <f t="shared" si="145"/>
        <v>1132.743267326902</v>
      </c>
      <c r="E1795" s="5">
        <f t="shared" ref="E1795:E1858" si="147">($G$2*299792458/$G$6/2*9)^2/(4*$G$3*A1795)*(1+($G$7*$G$3*A1795)/($G$2*299792458/$G$6/2*9))^2</f>
        <v>581.50275207181369</v>
      </c>
    </row>
    <row r="1796" spans="1:5">
      <c r="A1796" s="5">
        <f t="shared" si="143"/>
        <v>179500000</v>
      </c>
      <c r="B1796" s="5">
        <f t="shared" si="146"/>
        <v>4.3951249669223411E-2</v>
      </c>
      <c r="C1796" s="5">
        <f t="shared" si="144"/>
        <v>5.5202769584544599E-2</v>
      </c>
      <c r="D1796">
        <f t="shared" si="145"/>
        <v>1132.1122125818731</v>
      </c>
      <c r="E1796" s="5">
        <f t="shared" si="147"/>
        <v>581.17995343804205</v>
      </c>
    </row>
    <row r="1797" spans="1:5">
      <c r="A1797" s="5">
        <f t="shared" si="143"/>
        <v>179600000</v>
      </c>
      <c r="B1797" s="5">
        <f t="shared" si="146"/>
        <v>4.3975735045083703E-2</v>
      </c>
      <c r="C1797" s="5">
        <f t="shared" si="144"/>
        <v>5.5233523216625127E-2</v>
      </c>
      <c r="D1797">
        <f t="shared" si="145"/>
        <v>1131.4818605704131</v>
      </c>
      <c r="E1797" s="5">
        <f t="shared" si="147"/>
        <v>580.85751426938134</v>
      </c>
    </row>
    <row r="1798" spans="1:5">
      <c r="A1798" s="5">
        <f t="shared" si="143"/>
        <v>179700000</v>
      </c>
      <c r="B1798" s="5">
        <f t="shared" si="146"/>
        <v>4.4000220420943988E-2</v>
      </c>
      <c r="C1798" s="5">
        <f t="shared" si="144"/>
        <v>5.5264276848705655E-2</v>
      </c>
      <c r="D1798">
        <f t="shared" si="145"/>
        <v>1130.8522101193444</v>
      </c>
      <c r="E1798" s="5">
        <f t="shared" si="147"/>
        <v>580.5354339657232</v>
      </c>
    </row>
    <row r="1799" spans="1:5">
      <c r="A1799" s="5">
        <f t="shared" si="143"/>
        <v>179800000</v>
      </c>
      <c r="B1799" s="5">
        <f t="shared" si="146"/>
        <v>4.402470579680428E-2</v>
      </c>
      <c r="C1799" s="5">
        <f t="shared" si="144"/>
        <v>5.5295030480786177E-2</v>
      </c>
      <c r="D1799">
        <f t="shared" si="145"/>
        <v>1130.2232600580992</v>
      </c>
      <c r="E1799" s="5">
        <f t="shared" si="147"/>
        <v>580.21371192829383</v>
      </c>
    </row>
    <row r="1800" spans="1:5">
      <c r="A1800" s="5">
        <f t="shared" si="143"/>
        <v>179900000</v>
      </c>
      <c r="B1800" s="5">
        <f t="shared" si="146"/>
        <v>4.4049191172664572E-2</v>
      </c>
      <c r="C1800" s="5">
        <f t="shared" si="144"/>
        <v>5.5325784112866705E-2</v>
      </c>
      <c r="D1800">
        <f t="shared" si="145"/>
        <v>1129.5950092187115</v>
      </c>
      <c r="E1800" s="5">
        <f t="shared" si="147"/>
        <v>579.89234755965094</v>
      </c>
    </row>
    <row r="1801" spans="1:5">
      <c r="A1801" s="5">
        <f t="shared" si="143"/>
        <v>180000000</v>
      </c>
      <c r="B1801" s="5">
        <f t="shared" si="146"/>
        <v>4.4073676548524864E-2</v>
      </c>
      <c r="C1801" s="5">
        <f t="shared" si="144"/>
        <v>5.5356537744947233E-2</v>
      </c>
      <c r="D1801">
        <f t="shared" si="145"/>
        <v>1128.9674564358124</v>
      </c>
      <c r="E1801" s="5">
        <f t="shared" si="147"/>
        <v>579.57134026367976</v>
      </c>
    </row>
    <row r="1802" spans="1:5">
      <c r="A1802" s="5">
        <f t="shared" si="143"/>
        <v>180100000</v>
      </c>
      <c r="B1802" s="5">
        <f t="shared" si="146"/>
        <v>4.4098161924385156E-2</v>
      </c>
      <c r="C1802" s="5">
        <f t="shared" si="144"/>
        <v>5.5387291377027754E-2</v>
      </c>
      <c r="D1802">
        <f t="shared" si="145"/>
        <v>1128.3406005466197</v>
      </c>
      <c r="E1802" s="5">
        <f t="shared" si="147"/>
        <v>579.25068944558996</v>
      </c>
    </row>
    <row r="1803" spans="1:5">
      <c r="A1803" s="5">
        <f t="shared" si="143"/>
        <v>180200000</v>
      </c>
      <c r="B1803" s="5">
        <f t="shared" si="146"/>
        <v>4.4122647300245448E-2</v>
      </c>
      <c r="C1803" s="5">
        <f t="shared" si="144"/>
        <v>5.5418045009108283E-2</v>
      </c>
      <c r="D1803">
        <f t="shared" si="145"/>
        <v>1127.7144403909338</v>
      </c>
      <c r="E1803" s="5">
        <f t="shared" si="147"/>
        <v>578.93039451191089</v>
      </c>
    </row>
    <row r="1804" spans="1:5">
      <c r="A1804" s="5">
        <f t="shared" si="143"/>
        <v>180300000</v>
      </c>
      <c r="B1804" s="5">
        <f t="shared" si="146"/>
        <v>4.4147132676105739E-2</v>
      </c>
      <c r="C1804" s="5">
        <f t="shared" si="144"/>
        <v>5.5448798641188811E-2</v>
      </c>
      <c r="D1804">
        <f t="shared" si="145"/>
        <v>1127.0889748111272</v>
      </c>
      <c r="E1804" s="5">
        <f t="shared" si="147"/>
        <v>578.61045487048864</v>
      </c>
    </row>
    <row r="1805" spans="1:5">
      <c r="A1805" s="5">
        <f t="shared" si="143"/>
        <v>180400000</v>
      </c>
      <c r="B1805" s="5">
        <f t="shared" si="146"/>
        <v>4.4171618051966031E-2</v>
      </c>
      <c r="C1805" s="5">
        <f t="shared" si="144"/>
        <v>5.5479552273269339E-2</v>
      </c>
      <c r="D1805">
        <f t="shared" si="145"/>
        <v>1126.464202652141</v>
      </c>
      <c r="E1805" s="5">
        <f t="shared" si="147"/>
        <v>578.29086993048259</v>
      </c>
    </row>
    <row r="1806" spans="1:5">
      <c r="A1806" s="5">
        <f t="shared" si="143"/>
        <v>180500000</v>
      </c>
      <c r="B1806" s="5">
        <f t="shared" si="146"/>
        <v>4.4196103427826323E-2</v>
      </c>
      <c r="C1806" s="5">
        <f t="shared" si="144"/>
        <v>5.551030590534986E-2</v>
      </c>
      <c r="D1806">
        <f t="shared" si="145"/>
        <v>1125.840122761475</v>
      </c>
      <c r="E1806" s="5">
        <f t="shared" si="147"/>
        <v>577.97163910236134</v>
      </c>
    </row>
    <row r="1807" spans="1:5">
      <c r="A1807" s="5">
        <f t="shared" si="143"/>
        <v>180600000</v>
      </c>
      <c r="B1807" s="5">
        <f t="shared" si="146"/>
        <v>4.4220588803686615E-2</v>
      </c>
      <c r="C1807" s="5">
        <f t="shared" si="144"/>
        <v>5.5541059537430389E-2</v>
      </c>
      <c r="D1807">
        <f t="shared" si="145"/>
        <v>1125.2167339891819</v>
      </c>
      <c r="E1807" s="5">
        <f t="shared" si="147"/>
        <v>577.65276179789919</v>
      </c>
    </row>
    <row r="1808" spans="1:5">
      <c r="A1808" s="5">
        <f t="shared" si="143"/>
        <v>180700000</v>
      </c>
      <c r="B1808" s="5">
        <f t="shared" si="146"/>
        <v>4.4245074179546907E-2</v>
      </c>
      <c r="C1808" s="5">
        <f t="shared" si="144"/>
        <v>5.5571813169510917E-2</v>
      </c>
      <c r="D1808">
        <f t="shared" si="145"/>
        <v>1124.5940351878596</v>
      </c>
      <c r="E1808" s="5">
        <f t="shared" si="147"/>
        <v>577.33423743017238</v>
      </c>
    </row>
    <row r="1809" spans="1:5">
      <c r="A1809" s="5">
        <f t="shared" si="143"/>
        <v>180800000</v>
      </c>
      <c r="B1809" s="5">
        <f t="shared" si="146"/>
        <v>4.4269559555407199E-2</v>
      </c>
      <c r="C1809" s="5">
        <f t="shared" si="144"/>
        <v>5.5602566801591438E-2</v>
      </c>
      <c r="D1809">
        <f t="shared" si="145"/>
        <v>1123.9720252126451</v>
      </c>
      <c r="E1809" s="5">
        <f t="shared" si="147"/>
        <v>577.01606541355591</v>
      </c>
    </row>
    <row r="1810" spans="1:5">
      <c r="A1810" s="5">
        <f t="shared" si="143"/>
        <v>180900000</v>
      </c>
      <c r="B1810" s="5">
        <f t="shared" si="146"/>
        <v>4.4294044931267491E-2</v>
      </c>
      <c r="C1810" s="5">
        <f t="shared" si="144"/>
        <v>5.5633320433671966E-2</v>
      </c>
      <c r="D1810">
        <f t="shared" si="145"/>
        <v>1123.3507029212064</v>
      </c>
      <c r="E1810" s="5">
        <f t="shared" si="147"/>
        <v>576.69824516371955</v>
      </c>
    </row>
    <row r="1811" spans="1:5">
      <c r="A1811" s="5">
        <f t="shared" si="143"/>
        <v>181000000</v>
      </c>
      <c r="B1811" s="5">
        <f t="shared" si="146"/>
        <v>4.4318530307127783E-2</v>
      </c>
      <c r="C1811" s="5">
        <f t="shared" si="144"/>
        <v>5.5664074065752495E-2</v>
      </c>
      <c r="D1811">
        <f t="shared" si="145"/>
        <v>1122.730067173736</v>
      </c>
      <c r="E1811" s="5">
        <f t="shared" si="147"/>
        <v>576.38077609762456</v>
      </c>
    </row>
    <row r="1812" spans="1:5">
      <c r="A1812" s="5">
        <f t="shared" si="143"/>
        <v>181100000</v>
      </c>
      <c r="B1812" s="5">
        <f t="shared" si="146"/>
        <v>4.4343015682988075E-2</v>
      </c>
      <c r="C1812" s="5">
        <f t="shared" si="144"/>
        <v>5.5694827697833023E-2</v>
      </c>
      <c r="D1812">
        <f t="shared" si="145"/>
        <v>1122.1101168329444</v>
      </c>
      <c r="E1812" s="5">
        <f t="shared" si="147"/>
        <v>576.06365763351994</v>
      </c>
    </row>
    <row r="1813" spans="1:5">
      <c r="A1813" s="5">
        <f t="shared" si="143"/>
        <v>181200000</v>
      </c>
      <c r="B1813" s="5">
        <f t="shared" si="146"/>
        <v>4.4367501058848367E-2</v>
      </c>
      <c r="C1813" s="5">
        <f t="shared" si="144"/>
        <v>5.5725581329913544E-2</v>
      </c>
      <c r="D1813">
        <f t="shared" si="145"/>
        <v>1121.4908507640521</v>
      </c>
      <c r="E1813" s="5">
        <f t="shared" si="147"/>
        <v>575.7468891909383</v>
      </c>
    </row>
    <row r="1814" spans="1:5">
      <c r="A1814" s="5">
        <f t="shared" si="143"/>
        <v>181300000</v>
      </c>
      <c r="B1814" s="5">
        <f t="shared" si="146"/>
        <v>4.4391986434708659E-2</v>
      </c>
      <c r="C1814" s="5">
        <f t="shared" si="144"/>
        <v>5.5756334961994072E-2</v>
      </c>
      <c r="D1814">
        <f t="shared" si="145"/>
        <v>1120.8722678347833</v>
      </c>
      <c r="E1814" s="5">
        <f t="shared" si="147"/>
        <v>575.43047019069377</v>
      </c>
    </row>
    <row r="1815" spans="1:5">
      <c r="A1815" s="5">
        <f t="shared" si="143"/>
        <v>181400000</v>
      </c>
      <c r="B1815" s="5">
        <f t="shared" si="146"/>
        <v>4.4416471810568951E-2</v>
      </c>
      <c r="C1815" s="5">
        <f t="shared" si="144"/>
        <v>5.5787088594074601E-2</v>
      </c>
      <c r="D1815">
        <f t="shared" si="145"/>
        <v>1120.2543669153597</v>
      </c>
      <c r="E1815" s="5">
        <f t="shared" si="147"/>
        <v>575.11440005487736</v>
      </c>
    </row>
    <row r="1816" spans="1:5">
      <c r="A1816" s="5">
        <f t="shared" si="143"/>
        <v>181500000</v>
      </c>
      <c r="B1816" s="5">
        <f t="shared" si="146"/>
        <v>4.4440957186429236E-2</v>
      </c>
      <c r="C1816" s="5">
        <f t="shared" si="144"/>
        <v>5.5817842226155122E-2</v>
      </c>
      <c r="D1816">
        <f t="shared" si="145"/>
        <v>1119.6371468784916</v>
      </c>
      <c r="E1816" s="5">
        <f t="shared" si="147"/>
        <v>574.79867820685342</v>
      </c>
    </row>
    <row r="1817" spans="1:5">
      <c r="A1817" s="5">
        <f t="shared" si="143"/>
        <v>181600000</v>
      </c>
      <c r="B1817" s="5">
        <f t="shared" si="146"/>
        <v>4.4465442562289528E-2</v>
      </c>
      <c r="C1817" s="5">
        <f t="shared" si="144"/>
        <v>5.584859585823565E-2</v>
      </c>
      <c r="D1817">
        <f t="shared" si="145"/>
        <v>1119.0206065993734</v>
      </c>
      <c r="E1817" s="5">
        <f t="shared" si="147"/>
        <v>574.48330407125695</v>
      </c>
    </row>
    <row r="1818" spans="1:5">
      <c r="A1818" s="5">
        <f t="shared" si="143"/>
        <v>181700000</v>
      </c>
      <c r="B1818" s="5">
        <f t="shared" si="146"/>
        <v>4.448992793814982E-2</v>
      </c>
      <c r="C1818" s="5">
        <f t="shared" si="144"/>
        <v>5.5879349490316178E-2</v>
      </c>
      <c r="D1818">
        <f t="shared" si="145"/>
        <v>1118.4047449556756</v>
      </c>
      <c r="E1818" s="5">
        <f t="shared" si="147"/>
        <v>574.16827707398932</v>
      </c>
    </row>
    <row r="1819" spans="1:5">
      <c r="A1819" s="5">
        <f t="shared" si="143"/>
        <v>181800000</v>
      </c>
      <c r="B1819" s="5">
        <f t="shared" si="146"/>
        <v>4.4514413314010112E-2</v>
      </c>
      <c r="C1819" s="5">
        <f t="shared" si="144"/>
        <v>5.5910103122396707E-2</v>
      </c>
      <c r="D1819">
        <f t="shared" si="145"/>
        <v>1117.7895608275369</v>
      </c>
      <c r="E1819" s="5">
        <f t="shared" si="147"/>
        <v>573.85359664221448</v>
      </c>
    </row>
    <row r="1820" spans="1:5">
      <c r="A1820" s="5">
        <f t="shared" si="143"/>
        <v>181900000</v>
      </c>
      <c r="B1820" s="5">
        <f t="shared" si="146"/>
        <v>4.4538898689870404E-2</v>
      </c>
      <c r="C1820" s="5">
        <f t="shared" si="144"/>
        <v>5.5940856754477228E-2</v>
      </c>
      <c r="D1820">
        <f t="shared" si="145"/>
        <v>1117.1750530975603</v>
      </c>
      <c r="E1820" s="5">
        <f t="shared" si="147"/>
        <v>573.53926220435744</v>
      </c>
    </row>
    <row r="1821" spans="1:5">
      <c r="A1821" s="5">
        <f t="shared" si="143"/>
        <v>182000000</v>
      </c>
      <c r="B1821" s="5">
        <f t="shared" si="146"/>
        <v>4.4563384065730696E-2</v>
      </c>
      <c r="C1821" s="5">
        <f t="shared" si="144"/>
        <v>5.5971610386557756E-2</v>
      </c>
      <c r="D1821">
        <f t="shared" si="145"/>
        <v>1116.5612206508035</v>
      </c>
      <c r="E1821" s="5">
        <f t="shared" si="147"/>
        <v>573.22527319009771</v>
      </c>
    </row>
    <row r="1822" spans="1:5">
      <c r="A1822" s="5">
        <f t="shared" si="143"/>
        <v>182100000</v>
      </c>
      <c r="B1822" s="5">
        <f t="shared" si="146"/>
        <v>4.4587869441590988E-2</v>
      </c>
      <c r="C1822" s="5">
        <f t="shared" si="144"/>
        <v>5.6002364018638284E-2</v>
      </c>
      <c r="D1822">
        <f t="shared" si="145"/>
        <v>1115.9480623747734</v>
      </c>
      <c r="E1822" s="5">
        <f t="shared" si="147"/>
        <v>572.91162903036866</v>
      </c>
    </row>
    <row r="1823" spans="1:5">
      <c r="A1823" s="5">
        <f t="shared" si="143"/>
        <v>182200000</v>
      </c>
      <c r="B1823" s="5">
        <f t="shared" si="146"/>
        <v>4.461235481745128E-2</v>
      </c>
      <c r="C1823" s="5">
        <f t="shared" si="144"/>
        <v>5.6033117650718806E-2</v>
      </c>
      <c r="D1823">
        <f t="shared" si="145"/>
        <v>1115.3355771594195</v>
      </c>
      <c r="E1823" s="5">
        <f t="shared" si="147"/>
        <v>572.59832915735296</v>
      </c>
    </row>
    <row r="1824" spans="1:5">
      <c r="A1824" s="5">
        <f t="shared" si="143"/>
        <v>182300000</v>
      </c>
      <c r="B1824" s="5">
        <f t="shared" si="146"/>
        <v>4.4636840193311572E-2</v>
      </c>
      <c r="C1824" s="5">
        <f t="shared" si="144"/>
        <v>5.6063871282799334E-2</v>
      </c>
      <c r="D1824">
        <f t="shared" si="145"/>
        <v>1114.7237638971269</v>
      </c>
      <c r="E1824" s="5">
        <f t="shared" si="147"/>
        <v>572.28537300447863</v>
      </c>
    </row>
    <row r="1825" spans="1:5">
      <c r="A1825" s="5">
        <f t="shared" si="143"/>
        <v>182400000</v>
      </c>
      <c r="B1825" s="5">
        <f t="shared" si="146"/>
        <v>4.4661325569171864E-2</v>
      </c>
      <c r="C1825" s="5">
        <f t="shared" si="144"/>
        <v>5.6094624914879862E-2</v>
      </c>
      <c r="D1825">
        <f t="shared" si="145"/>
        <v>1114.1126214827095</v>
      </c>
      <c r="E1825" s="5">
        <f t="shared" si="147"/>
        <v>571.97276000641682</v>
      </c>
    </row>
    <row r="1826" spans="1:5">
      <c r="A1826" s="5">
        <f t="shared" si="143"/>
        <v>182500000</v>
      </c>
      <c r="B1826" s="5">
        <f t="shared" si="146"/>
        <v>4.4685810945032156E-2</v>
      </c>
      <c r="C1826" s="5">
        <f t="shared" si="144"/>
        <v>5.612537854696039E-2</v>
      </c>
      <c r="D1826">
        <f t="shared" si="145"/>
        <v>1113.5021488134041</v>
      </c>
      <c r="E1826" s="5">
        <f t="shared" si="147"/>
        <v>571.66048959907732</v>
      </c>
    </row>
    <row r="1827" spans="1:5">
      <c r="A1827" s="5">
        <f t="shared" si="143"/>
        <v>182600000</v>
      </c>
      <c r="B1827" s="5">
        <f t="shared" si="146"/>
        <v>4.4710296320892448E-2</v>
      </c>
      <c r="C1827" s="5">
        <f t="shared" si="144"/>
        <v>5.6156132179040912E-2</v>
      </c>
      <c r="D1827">
        <f t="shared" si="145"/>
        <v>1112.8923447888621</v>
      </c>
      <c r="E1827" s="5">
        <f t="shared" si="147"/>
        <v>571.34856121960547</v>
      </c>
    </row>
    <row r="1828" spans="1:5">
      <c r="A1828" s="5">
        <f t="shared" si="143"/>
        <v>182700000</v>
      </c>
      <c r="B1828" s="5">
        <f t="shared" si="146"/>
        <v>4.473478169675274E-2</v>
      </c>
      <c r="C1828" s="5">
        <f t="shared" si="144"/>
        <v>5.618688581112144E-2</v>
      </c>
      <c r="D1828">
        <f t="shared" si="145"/>
        <v>1112.2832083111452</v>
      </c>
      <c r="E1828" s="5">
        <f t="shared" si="147"/>
        <v>571.03697430637942</v>
      </c>
    </row>
    <row r="1829" spans="1:5">
      <c r="A1829" s="5">
        <f t="shared" si="143"/>
        <v>182800000</v>
      </c>
      <c r="B1829" s="5">
        <f t="shared" si="146"/>
        <v>4.4759267072613032E-2</v>
      </c>
      <c r="C1829" s="5">
        <f t="shared" si="144"/>
        <v>5.6217639443201968E-2</v>
      </c>
      <c r="D1829">
        <f t="shared" si="145"/>
        <v>1111.6747382847168</v>
      </c>
      <c r="E1829" s="5">
        <f t="shared" si="147"/>
        <v>570.72572829900616</v>
      </c>
    </row>
    <row r="1830" spans="1:5">
      <c r="A1830" s="5">
        <f t="shared" si="143"/>
        <v>182900000</v>
      </c>
      <c r="B1830" s="5">
        <f t="shared" si="146"/>
        <v>4.4783752448473324E-2</v>
      </c>
      <c r="C1830" s="5">
        <f t="shared" si="144"/>
        <v>5.6248393075282489E-2</v>
      </c>
      <c r="D1830">
        <f t="shared" si="145"/>
        <v>1111.0669336164365</v>
      </c>
      <c r="E1830" s="5">
        <f t="shared" si="147"/>
        <v>570.41482263831767</v>
      </c>
    </row>
    <row r="1831" spans="1:5">
      <c r="A1831" s="5">
        <f t="shared" si="143"/>
        <v>183000000</v>
      </c>
      <c r="B1831" s="5">
        <f t="shared" si="146"/>
        <v>4.4808237824333616E-2</v>
      </c>
      <c r="C1831" s="5">
        <f t="shared" si="144"/>
        <v>5.6279146707363017E-2</v>
      </c>
      <c r="D1831">
        <f t="shared" si="145"/>
        <v>1110.4597932155532</v>
      </c>
      <c r="E1831" s="5">
        <f t="shared" si="147"/>
        <v>570.10425676636862</v>
      </c>
    </row>
    <row r="1832" spans="1:5">
      <c r="A1832" s="5">
        <f t="shared" si="143"/>
        <v>183100000</v>
      </c>
      <c r="B1832" s="5">
        <f t="shared" si="146"/>
        <v>4.4832723200193908E-2</v>
      </c>
      <c r="C1832" s="5">
        <f t="shared" si="144"/>
        <v>5.6309900339443546E-2</v>
      </c>
      <c r="D1832">
        <f t="shared" si="145"/>
        <v>1109.8533159936987</v>
      </c>
      <c r="E1832" s="5">
        <f t="shared" si="147"/>
        <v>569.79403012643274</v>
      </c>
    </row>
    <row r="1833" spans="1:5">
      <c r="A1833" s="5">
        <f t="shared" si="143"/>
        <v>183200000</v>
      </c>
      <c r="B1833" s="5">
        <f t="shared" si="146"/>
        <v>4.48572085760542E-2</v>
      </c>
      <c r="C1833" s="5">
        <f t="shared" si="144"/>
        <v>5.6340653971524074E-2</v>
      </c>
      <c r="D1833">
        <f t="shared" si="145"/>
        <v>1109.2475008648812</v>
      </c>
      <c r="E1833" s="5">
        <f t="shared" si="147"/>
        <v>569.48414216299886</v>
      </c>
    </row>
    <row r="1834" spans="1:5">
      <c r="A1834" s="5">
        <f t="shared" si="143"/>
        <v>183300000</v>
      </c>
      <c r="B1834" s="5">
        <f t="shared" si="146"/>
        <v>4.4881693951914485E-2</v>
      </c>
      <c r="C1834" s="5">
        <f t="shared" si="144"/>
        <v>5.6371407603604595E-2</v>
      </c>
      <c r="D1834">
        <f t="shared" si="145"/>
        <v>1108.6423467454786</v>
      </c>
      <c r="E1834" s="5">
        <f t="shared" si="147"/>
        <v>569.1745923217685</v>
      </c>
    </row>
    <row r="1835" spans="1:5">
      <c r="A1835" s="5">
        <f t="shared" si="143"/>
        <v>183400000</v>
      </c>
      <c r="B1835" s="5">
        <f t="shared" si="146"/>
        <v>4.4906179327774777E-2</v>
      </c>
      <c r="C1835" s="5">
        <f t="shared" si="144"/>
        <v>5.6402161235685123E-2</v>
      </c>
      <c r="D1835">
        <f t="shared" si="145"/>
        <v>1108.0378525542326</v>
      </c>
      <c r="E1835" s="5">
        <f t="shared" si="147"/>
        <v>568.86538004965166</v>
      </c>
    </row>
    <row r="1836" spans="1:5">
      <c r="A1836" s="5">
        <f t="shared" si="143"/>
        <v>183500000</v>
      </c>
      <c r="B1836" s="5">
        <f t="shared" si="146"/>
        <v>4.4930664703635069E-2</v>
      </c>
      <c r="C1836" s="5">
        <f t="shared" si="144"/>
        <v>5.6432914867765652E-2</v>
      </c>
      <c r="D1836">
        <f t="shared" si="145"/>
        <v>1107.4340172122411</v>
      </c>
      <c r="E1836" s="5">
        <f t="shared" si="147"/>
        <v>568.55650479476446</v>
      </c>
    </row>
    <row r="1837" spans="1:5">
      <c r="A1837" s="5">
        <f t="shared" si="143"/>
        <v>183600000</v>
      </c>
      <c r="B1837" s="5">
        <f t="shared" si="146"/>
        <v>4.4955150079495361E-2</v>
      </c>
      <c r="C1837" s="5">
        <f t="shared" si="144"/>
        <v>5.6463668499846173E-2</v>
      </c>
      <c r="D1837">
        <f t="shared" si="145"/>
        <v>1106.8308396429532</v>
      </c>
      <c r="E1837" s="5">
        <f t="shared" si="147"/>
        <v>568.24796600642503</v>
      </c>
    </row>
    <row r="1838" spans="1:5">
      <c r="A1838" s="5">
        <f t="shared" ref="A1838:A1901" si="148">A1837+100000</f>
        <v>183700000</v>
      </c>
      <c r="B1838" s="5">
        <f t="shared" si="146"/>
        <v>4.4979635455355653E-2</v>
      </c>
      <c r="C1838" s="5">
        <f t="shared" ref="C1838:C1901" si="149">1.256*A1838/(PI()*$G$6)</f>
        <v>5.6494422131926701E-2</v>
      </c>
      <c r="D1838">
        <f t="shared" ref="D1838:D1901" si="150">($G$2*299792458/$G$6/2*9)^2/(4*$G$3*A1838*(1-EXP(-(C1838/B1838)))^2)</f>
        <v>1106.2283187721623</v>
      </c>
      <c r="E1838" s="5">
        <f t="shared" si="147"/>
        <v>567.939763135151</v>
      </c>
    </row>
    <row r="1839" spans="1:5">
      <c r="A1839" s="5">
        <f t="shared" si="148"/>
        <v>183800000</v>
      </c>
      <c r="B1839" s="5">
        <f t="shared" si="146"/>
        <v>4.5004120831215945E-2</v>
      </c>
      <c r="C1839" s="5">
        <f t="shared" si="149"/>
        <v>5.6525175764007229E-2</v>
      </c>
      <c r="D1839">
        <f t="shared" si="150"/>
        <v>1105.626453527999</v>
      </c>
      <c r="E1839" s="5">
        <f t="shared" si="147"/>
        <v>567.63189563265519</v>
      </c>
    </row>
    <row r="1840" spans="1:5">
      <c r="A1840" s="5">
        <f t="shared" si="148"/>
        <v>183900000</v>
      </c>
      <c r="B1840" s="5">
        <f t="shared" si="146"/>
        <v>4.5028606207076237E-2</v>
      </c>
      <c r="C1840" s="5">
        <f t="shared" si="149"/>
        <v>5.6555929396087758E-2</v>
      </c>
      <c r="D1840">
        <f t="shared" si="150"/>
        <v>1105.0252428409256</v>
      </c>
      <c r="E1840" s="5">
        <f t="shared" si="147"/>
        <v>567.32436295184334</v>
      </c>
    </row>
    <row r="1841" spans="1:5">
      <c r="A1841" s="5">
        <f t="shared" si="148"/>
        <v>184000000</v>
      </c>
      <c r="B1841" s="5">
        <f t="shared" si="146"/>
        <v>4.5053091582936529E-2</v>
      </c>
      <c r="C1841" s="5">
        <f t="shared" si="149"/>
        <v>5.6586683028168279E-2</v>
      </c>
      <c r="D1841">
        <f t="shared" si="150"/>
        <v>1104.4246856437296</v>
      </c>
      <c r="E1841" s="5">
        <f t="shared" si="147"/>
        <v>567.01716454681059</v>
      </c>
    </row>
    <row r="1842" spans="1:5">
      <c r="A1842" s="5">
        <f t="shared" si="148"/>
        <v>184100000</v>
      </c>
      <c r="B1842" s="5">
        <f t="shared" si="146"/>
        <v>4.5077576958796821E-2</v>
      </c>
      <c r="C1842" s="5">
        <f t="shared" si="149"/>
        <v>5.6617436660248807E-2</v>
      </c>
      <c r="D1842">
        <f t="shared" si="150"/>
        <v>1103.8247808715166</v>
      </c>
      <c r="E1842" s="5">
        <f t="shared" si="147"/>
        <v>566.71029987283816</v>
      </c>
    </row>
    <row r="1843" spans="1:5">
      <c r="A1843" s="5">
        <f t="shared" si="148"/>
        <v>184200000</v>
      </c>
      <c r="B1843" s="5">
        <f t="shared" si="146"/>
        <v>4.5102062334657113E-2</v>
      </c>
      <c r="C1843" s="5">
        <f t="shared" si="149"/>
        <v>5.6648190292329335E-2</v>
      </c>
      <c r="D1843">
        <f t="shared" si="150"/>
        <v>1103.2255274617057</v>
      </c>
      <c r="E1843" s="5">
        <f t="shared" si="147"/>
        <v>566.40376838639031</v>
      </c>
    </row>
    <row r="1844" spans="1:5">
      <c r="A1844" s="5">
        <f t="shared" si="148"/>
        <v>184300000</v>
      </c>
      <c r="B1844" s="5">
        <f t="shared" si="146"/>
        <v>4.5126547710517405E-2</v>
      </c>
      <c r="C1844" s="5">
        <f t="shared" si="149"/>
        <v>5.6678943924409857E-2</v>
      </c>
      <c r="D1844">
        <f t="shared" si="150"/>
        <v>1102.6269243540219</v>
      </c>
      <c r="E1844" s="5">
        <f t="shared" si="147"/>
        <v>566.09756954511033</v>
      </c>
    </row>
    <row r="1845" spans="1:5">
      <c r="A1845" s="5">
        <f t="shared" si="148"/>
        <v>184400000</v>
      </c>
      <c r="B1845" s="5">
        <f t="shared" si="146"/>
        <v>4.5151033086377697E-2</v>
      </c>
      <c r="C1845" s="5">
        <f t="shared" si="149"/>
        <v>5.6709697556490385E-2</v>
      </c>
      <c r="D1845">
        <f t="shared" si="150"/>
        <v>1102.0289704904892</v>
      </c>
      <c r="E1845" s="5">
        <f t="shared" si="147"/>
        <v>565.79170280781887</v>
      </c>
    </row>
    <row r="1846" spans="1:5">
      <c r="A1846" s="5">
        <f t="shared" si="148"/>
        <v>184500000</v>
      </c>
      <c r="B1846" s="5">
        <f t="shared" si="146"/>
        <v>4.5175518462237989E-2</v>
      </c>
      <c r="C1846" s="5">
        <f t="shared" si="149"/>
        <v>5.6740451188570913E-2</v>
      </c>
      <c r="D1846">
        <f t="shared" si="150"/>
        <v>1101.4316648154268</v>
      </c>
      <c r="E1846" s="5">
        <f t="shared" si="147"/>
        <v>565.48616763450934</v>
      </c>
    </row>
    <row r="1847" spans="1:5">
      <c r="A1847" s="5">
        <f t="shared" si="148"/>
        <v>184600000</v>
      </c>
      <c r="B1847" s="5">
        <f t="shared" si="146"/>
        <v>4.5200003838098281E-2</v>
      </c>
      <c r="C1847" s="5">
        <f t="shared" si="149"/>
        <v>5.6771204820651441E-2</v>
      </c>
      <c r="D1847">
        <f t="shared" si="150"/>
        <v>1100.83500627544</v>
      </c>
      <c r="E1847" s="5">
        <f t="shared" si="147"/>
        <v>565.18096348634538</v>
      </c>
    </row>
    <row r="1848" spans="1:5">
      <c r="A1848" s="5">
        <f t="shared" si="148"/>
        <v>184700000</v>
      </c>
      <c r="B1848" s="5">
        <f t="shared" si="146"/>
        <v>4.5224489213958573E-2</v>
      </c>
      <c r="C1848" s="5">
        <f t="shared" si="149"/>
        <v>5.6801958452731963E-2</v>
      </c>
      <c r="D1848">
        <f t="shared" si="150"/>
        <v>1100.2389938194165</v>
      </c>
      <c r="E1848" s="5">
        <f t="shared" si="147"/>
        <v>564.87608982565757</v>
      </c>
    </row>
    <row r="1849" spans="1:5">
      <c r="A1849" s="5">
        <f t="shared" si="148"/>
        <v>184800000</v>
      </c>
      <c r="B1849" s="5">
        <f t="shared" si="146"/>
        <v>4.5248974589818865E-2</v>
      </c>
      <c r="C1849" s="5">
        <f t="shared" si="149"/>
        <v>5.6832712084812491E-2</v>
      </c>
      <c r="D1849">
        <f t="shared" si="150"/>
        <v>1099.6436263985186</v>
      </c>
      <c r="E1849" s="5">
        <f t="shared" si="147"/>
        <v>564.57154611594001</v>
      </c>
    </row>
    <row r="1850" spans="1:5">
      <c r="A1850" s="5">
        <f t="shared" si="148"/>
        <v>184900000</v>
      </c>
      <c r="B1850" s="5">
        <f t="shared" si="146"/>
        <v>4.5273459965679157E-2</v>
      </c>
      <c r="C1850" s="5">
        <f t="shared" si="149"/>
        <v>5.6863465716893019E-2</v>
      </c>
      <c r="D1850">
        <f t="shared" si="150"/>
        <v>1099.0489029661776</v>
      </c>
      <c r="E1850" s="5">
        <f t="shared" si="147"/>
        <v>564.26733182184785</v>
      </c>
    </row>
    <row r="1851" spans="1:5">
      <c r="A1851" s="5">
        <f t="shared" si="148"/>
        <v>185000000</v>
      </c>
      <c r="B1851" s="5">
        <f t="shared" si="146"/>
        <v>4.5297945341539449E-2</v>
      </c>
      <c r="C1851" s="5">
        <f t="shared" si="149"/>
        <v>5.689421934897354E-2</v>
      </c>
      <c r="D1851">
        <f t="shared" si="150"/>
        <v>1098.4548224780876</v>
      </c>
      <c r="E1851" s="5">
        <f t="shared" si="147"/>
        <v>563.96344640919381</v>
      </c>
    </row>
    <row r="1852" spans="1:5">
      <c r="A1852" s="5">
        <f t="shared" si="148"/>
        <v>185100000</v>
      </c>
      <c r="B1852" s="5">
        <f t="shared" si="146"/>
        <v>4.5322430717399734E-2</v>
      </c>
      <c r="C1852" s="5">
        <f t="shared" si="149"/>
        <v>5.6924972981054069E-2</v>
      </c>
      <c r="D1852">
        <f t="shared" si="150"/>
        <v>1097.8613838922001</v>
      </c>
      <c r="E1852" s="5">
        <f t="shared" si="147"/>
        <v>563.6598893449443</v>
      </c>
    </row>
    <row r="1853" spans="1:5">
      <c r="A1853" s="5">
        <f t="shared" si="148"/>
        <v>185200000</v>
      </c>
      <c r="B1853" s="5">
        <f t="shared" si="146"/>
        <v>4.5346916093260026E-2</v>
      </c>
      <c r="C1853" s="5">
        <f t="shared" si="149"/>
        <v>5.6955726613134597E-2</v>
      </c>
      <c r="D1853">
        <f t="shared" si="150"/>
        <v>1097.2685861687162</v>
      </c>
      <c r="E1853" s="5">
        <f t="shared" si="147"/>
        <v>563.35666009721797</v>
      </c>
    </row>
    <row r="1854" spans="1:5">
      <c r="A1854" s="5">
        <f t="shared" si="148"/>
        <v>185300000</v>
      </c>
      <c r="B1854" s="5">
        <f t="shared" si="146"/>
        <v>4.5371401469120318E-2</v>
      </c>
      <c r="C1854" s="5">
        <f t="shared" si="149"/>
        <v>5.6986480245215125E-2</v>
      </c>
      <c r="D1854">
        <f t="shared" si="150"/>
        <v>1096.6764282700819</v>
      </c>
      <c r="E1854" s="5">
        <f t="shared" si="147"/>
        <v>563.05375813528065</v>
      </c>
    </row>
    <row r="1855" spans="1:5">
      <c r="A1855" s="5">
        <f t="shared" si="148"/>
        <v>185400000</v>
      </c>
      <c r="B1855" s="5">
        <f t="shared" si="146"/>
        <v>4.539588684498061E-2</v>
      </c>
      <c r="C1855" s="5">
        <f t="shared" si="149"/>
        <v>5.7017233877295646E-2</v>
      </c>
      <c r="D1855">
        <f t="shared" si="150"/>
        <v>1096.084909160983</v>
      </c>
      <c r="E1855" s="5">
        <f t="shared" si="147"/>
        <v>562.75118292954426</v>
      </c>
    </row>
    <row r="1856" spans="1:5">
      <c r="A1856" s="5">
        <f t="shared" si="148"/>
        <v>185500000</v>
      </c>
      <c r="B1856" s="5">
        <f t="shared" si="146"/>
        <v>4.5420372220840902E-2</v>
      </c>
      <c r="C1856" s="5">
        <f t="shared" si="149"/>
        <v>5.7047987509376175E-2</v>
      </c>
      <c r="D1856">
        <f t="shared" si="150"/>
        <v>1095.4940278083354</v>
      </c>
      <c r="E1856" s="5">
        <f t="shared" si="147"/>
        <v>562.44893395156168</v>
      </c>
    </row>
    <row r="1857" spans="1:5">
      <c r="A1857" s="5">
        <f t="shared" si="148"/>
        <v>185600000</v>
      </c>
      <c r="B1857" s="5">
        <f t="shared" si="146"/>
        <v>4.5444857596701194E-2</v>
      </c>
      <c r="C1857" s="5">
        <f t="shared" si="149"/>
        <v>5.7078741141456703E-2</v>
      </c>
      <c r="D1857">
        <f t="shared" si="150"/>
        <v>1094.9037831812834</v>
      </c>
      <c r="E1857" s="5">
        <f t="shared" si="147"/>
        <v>562.14701067402507</v>
      </c>
    </row>
    <row r="1858" spans="1:5">
      <c r="A1858" s="5">
        <f t="shared" si="148"/>
        <v>185700000</v>
      </c>
      <c r="B1858" s="5">
        <f t="shared" si="146"/>
        <v>4.5469342972561486E-2</v>
      </c>
      <c r="C1858" s="5">
        <f t="shared" si="149"/>
        <v>5.7109494773537224E-2</v>
      </c>
      <c r="D1858">
        <f t="shared" si="150"/>
        <v>1094.3141742511914</v>
      </c>
      <c r="E1858" s="5">
        <f t="shared" si="147"/>
        <v>561.84541257076273</v>
      </c>
    </row>
    <row r="1859" spans="1:5">
      <c r="A1859" s="5">
        <f t="shared" si="148"/>
        <v>185800000</v>
      </c>
      <c r="B1859" s="5">
        <f t="shared" ref="B1859:B1922" si="151">A1859/(PI()*1300000000)</f>
        <v>4.5493828348421778E-2</v>
      </c>
      <c r="C1859" s="5">
        <f t="shared" si="149"/>
        <v>5.7140248405617752E-2</v>
      </c>
      <c r="D1859">
        <f t="shared" si="150"/>
        <v>1093.7251999916373</v>
      </c>
      <c r="E1859" s="5">
        <f t="shared" ref="E1859:E1922" si="152">($G$2*299792458/$G$6/2*9)^2/(4*$G$3*A1859)*(1+($G$7*$G$3*A1859)/($G$2*299792458/$G$6/2*9))^2</f>
        <v>561.54413911673521</v>
      </c>
    </row>
    <row r="1860" spans="1:5">
      <c r="A1860" s="5">
        <f t="shared" si="148"/>
        <v>185900000</v>
      </c>
      <c r="B1860" s="5">
        <f t="shared" si="151"/>
        <v>4.551831372428207E-2</v>
      </c>
      <c r="C1860" s="5">
        <f t="shared" si="149"/>
        <v>5.7171002037698281E-2</v>
      </c>
      <c r="D1860">
        <f t="shared" si="150"/>
        <v>1093.1368593784089</v>
      </c>
      <c r="E1860" s="5">
        <f t="shared" si="152"/>
        <v>561.24318978803308</v>
      </c>
    </row>
    <row r="1861" spans="1:5">
      <c r="A1861" s="5">
        <f t="shared" si="148"/>
        <v>186000000</v>
      </c>
      <c r="B1861" s="5">
        <f t="shared" si="151"/>
        <v>4.5542799100142362E-2</v>
      </c>
      <c r="C1861" s="5">
        <f t="shared" si="149"/>
        <v>5.7201755669778809E-2</v>
      </c>
      <c r="D1861">
        <f t="shared" si="150"/>
        <v>1092.5491513894958</v>
      </c>
      <c r="E1861" s="5">
        <f t="shared" si="152"/>
        <v>560.94256406187367</v>
      </c>
    </row>
    <row r="1862" spans="1:5">
      <c r="A1862" s="5">
        <f t="shared" si="148"/>
        <v>186100000</v>
      </c>
      <c r="B1862" s="5">
        <f t="shared" si="151"/>
        <v>4.5567284476002654E-2</v>
      </c>
      <c r="C1862" s="5">
        <f t="shared" si="149"/>
        <v>5.723250930185933E-2</v>
      </c>
      <c r="D1862">
        <f t="shared" si="150"/>
        <v>1091.9620750050844</v>
      </c>
      <c r="E1862" s="5">
        <f t="shared" si="152"/>
        <v>560.64226141659799</v>
      </c>
    </row>
    <row r="1863" spans="1:5">
      <c r="A1863" s="5">
        <f t="shared" si="148"/>
        <v>186200000</v>
      </c>
      <c r="B1863" s="5">
        <f t="shared" si="151"/>
        <v>4.5591769851862946E-2</v>
      </c>
      <c r="C1863" s="5">
        <f t="shared" si="149"/>
        <v>5.7263262933939858E-2</v>
      </c>
      <c r="D1863">
        <f t="shared" si="150"/>
        <v>1091.3756292075523</v>
      </c>
      <c r="E1863" s="5">
        <f t="shared" si="152"/>
        <v>560.34228133166732</v>
      </c>
    </row>
    <row r="1864" spans="1:5">
      <c r="A1864" s="5">
        <f t="shared" si="148"/>
        <v>186300000</v>
      </c>
      <c r="B1864" s="5">
        <f t="shared" si="151"/>
        <v>4.5616255227723237E-2</v>
      </c>
      <c r="C1864" s="5">
        <f t="shared" si="149"/>
        <v>5.7294016566020387E-2</v>
      </c>
      <c r="D1864">
        <f t="shared" si="150"/>
        <v>1090.7898129814612</v>
      </c>
      <c r="E1864" s="5">
        <f t="shared" si="152"/>
        <v>560.04262328766083</v>
      </c>
    </row>
    <row r="1865" spans="1:5">
      <c r="A1865" s="5">
        <f t="shared" si="148"/>
        <v>186400000</v>
      </c>
      <c r="B1865" s="5">
        <f t="shared" si="151"/>
        <v>4.5640740603583529E-2</v>
      </c>
      <c r="C1865" s="5">
        <f t="shared" si="149"/>
        <v>5.7324770198100908E-2</v>
      </c>
      <c r="D1865">
        <f t="shared" si="150"/>
        <v>1090.2046253135527</v>
      </c>
      <c r="E1865" s="5">
        <f t="shared" si="152"/>
        <v>559.74328676627272</v>
      </c>
    </row>
    <row r="1866" spans="1:5">
      <c r="A1866" s="5">
        <f t="shared" si="148"/>
        <v>186500000</v>
      </c>
      <c r="B1866" s="5">
        <f t="shared" si="151"/>
        <v>4.5665225979443821E-2</v>
      </c>
      <c r="C1866" s="5">
        <f t="shared" si="149"/>
        <v>5.7355523830181436E-2</v>
      </c>
      <c r="D1866">
        <f t="shared" si="150"/>
        <v>1089.6200651927413</v>
      </c>
      <c r="E1866" s="5">
        <f t="shared" si="152"/>
        <v>559.44427125030779</v>
      </c>
    </row>
    <row r="1867" spans="1:5">
      <c r="A1867" s="5">
        <f t="shared" si="148"/>
        <v>186600000</v>
      </c>
      <c r="B1867" s="5">
        <f t="shared" si="151"/>
        <v>4.5689711355304113E-2</v>
      </c>
      <c r="C1867" s="5">
        <f t="shared" si="149"/>
        <v>5.7386277462261964E-2</v>
      </c>
      <c r="D1867">
        <f t="shared" si="150"/>
        <v>1089.0361316101084</v>
      </c>
      <c r="E1867" s="5">
        <f t="shared" si="152"/>
        <v>559.14557622368034</v>
      </c>
    </row>
    <row r="1868" spans="1:5">
      <c r="A1868" s="5">
        <f t="shared" si="148"/>
        <v>186700000</v>
      </c>
      <c r="B1868" s="5">
        <f t="shared" si="151"/>
        <v>4.5714196731164405E-2</v>
      </c>
      <c r="C1868" s="5">
        <f t="shared" si="149"/>
        <v>5.7417031094342492E-2</v>
      </c>
      <c r="D1868">
        <f t="shared" si="150"/>
        <v>1088.4528235588978</v>
      </c>
      <c r="E1868" s="5">
        <f t="shared" si="152"/>
        <v>558.84720117141035</v>
      </c>
    </row>
    <row r="1869" spans="1:5">
      <c r="A1869" s="5">
        <f t="shared" si="148"/>
        <v>186800000</v>
      </c>
      <c r="B1869" s="5">
        <f t="shared" si="151"/>
        <v>4.5738682107024697E-2</v>
      </c>
      <c r="C1869" s="5">
        <f t="shared" si="149"/>
        <v>5.7447784726423014E-2</v>
      </c>
      <c r="D1869">
        <f t="shared" si="150"/>
        <v>1087.8701400345087</v>
      </c>
      <c r="E1869" s="5">
        <f t="shared" si="152"/>
        <v>558.54914557962036</v>
      </c>
    </row>
    <row r="1870" spans="1:5">
      <c r="A1870" s="5">
        <f t="shared" si="148"/>
        <v>186900000</v>
      </c>
      <c r="B1870" s="5">
        <f t="shared" si="151"/>
        <v>4.5763167482884982E-2</v>
      </c>
      <c r="C1870" s="5">
        <f t="shared" si="149"/>
        <v>5.7478538358503542E-2</v>
      </c>
      <c r="D1870">
        <f t="shared" si="150"/>
        <v>1087.2880800344903</v>
      </c>
      <c r="E1870" s="5">
        <f t="shared" si="152"/>
        <v>558.25140893553271</v>
      </c>
    </row>
    <row r="1871" spans="1:5">
      <c r="A1871" s="5">
        <f t="shared" si="148"/>
        <v>187000000</v>
      </c>
      <c r="B1871" s="5">
        <f t="shared" si="151"/>
        <v>4.5787652858745274E-2</v>
      </c>
      <c r="C1871" s="5">
        <f t="shared" si="149"/>
        <v>5.750929199058407E-2</v>
      </c>
      <c r="D1871">
        <f t="shared" si="150"/>
        <v>1086.7066425585358</v>
      </c>
      <c r="E1871" s="5">
        <f t="shared" si="152"/>
        <v>557.95399072746636</v>
      </c>
    </row>
    <row r="1872" spans="1:5">
      <c r="A1872" s="5">
        <f t="shared" si="148"/>
        <v>187100000</v>
      </c>
      <c r="B1872" s="5">
        <f t="shared" si="151"/>
        <v>4.5812138234605566E-2</v>
      </c>
      <c r="C1872" s="5">
        <f t="shared" si="149"/>
        <v>5.7540045622664591E-2</v>
      </c>
      <c r="D1872">
        <f t="shared" si="150"/>
        <v>1086.1258266084781</v>
      </c>
      <c r="E1872" s="5">
        <f t="shared" si="152"/>
        <v>557.65689044483463</v>
      </c>
    </row>
    <row r="1873" spans="1:5">
      <c r="A1873" s="5">
        <f t="shared" si="148"/>
        <v>187200000</v>
      </c>
      <c r="B1873" s="5">
        <f t="shared" si="151"/>
        <v>4.5836623610465858E-2</v>
      </c>
      <c r="C1873" s="5">
        <f t="shared" si="149"/>
        <v>5.757079925474512E-2</v>
      </c>
      <c r="D1873">
        <f t="shared" si="150"/>
        <v>1085.545631188281</v>
      </c>
      <c r="E1873" s="5">
        <f t="shared" si="152"/>
        <v>557.36010757814176</v>
      </c>
    </row>
    <row r="1874" spans="1:5">
      <c r="A1874" s="5">
        <f t="shared" si="148"/>
        <v>187300000</v>
      </c>
      <c r="B1874" s="5">
        <f t="shared" si="151"/>
        <v>4.586110898632615E-2</v>
      </c>
      <c r="C1874" s="5">
        <f t="shared" si="149"/>
        <v>5.7601552886825648E-2</v>
      </c>
      <c r="D1874">
        <f t="shared" si="150"/>
        <v>1084.9660553040376</v>
      </c>
      <c r="E1874" s="5">
        <f t="shared" si="152"/>
        <v>557.06364161898</v>
      </c>
    </row>
    <row r="1875" spans="1:5">
      <c r="A1875" s="5">
        <f t="shared" si="148"/>
        <v>187400000</v>
      </c>
      <c r="B1875" s="5">
        <f t="shared" si="151"/>
        <v>4.5885594362186442E-2</v>
      </c>
      <c r="C1875" s="5">
        <f t="shared" si="149"/>
        <v>5.7632306518906176E-2</v>
      </c>
      <c r="D1875">
        <f t="shared" si="150"/>
        <v>1084.3870979639607</v>
      </c>
      <c r="E1875" s="5">
        <f t="shared" si="152"/>
        <v>556.76749206002614</v>
      </c>
    </row>
    <row r="1876" spans="1:5">
      <c r="A1876" s="5">
        <f t="shared" si="148"/>
        <v>187500000</v>
      </c>
      <c r="B1876" s="5">
        <f t="shared" si="151"/>
        <v>4.5910079738046734E-2</v>
      </c>
      <c r="C1876" s="5">
        <f t="shared" si="149"/>
        <v>5.7663060150986697E-2</v>
      </c>
      <c r="D1876">
        <f t="shared" si="150"/>
        <v>1083.8087581783798</v>
      </c>
      <c r="E1876" s="5">
        <f t="shared" si="152"/>
        <v>556.47165839504044</v>
      </c>
    </row>
    <row r="1877" spans="1:5">
      <c r="A1877" s="5">
        <f t="shared" si="148"/>
        <v>187600000</v>
      </c>
      <c r="B1877" s="5">
        <f t="shared" si="151"/>
        <v>4.5934565113907026E-2</v>
      </c>
      <c r="C1877" s="5">
        <f t="shared" si="149"/>
        <v>5.7693813783067226E-2</v>
      </c>
      <c r="D1877">
        <f t="shared" si="150"/>
        <v>1083.2310349597346</v>
      </c>
      <c r="E1877" s="5">
        <f t="shared" si="152"/>
        <v>556.17614011886155</v>
      </c>
    </row>
    <row r="1878" spans="1:5">
      <c r="A1878" s="5">
        <f t="shared" si="148"/>
        <v>187700000</v>
      </c>
      <c r="B1878" s="5">
        <f t="shared" si="151"/>
        <v>4.5959050489767318E-2</v>
      </c>
      <c r="C1878" s="5">
        <f t="shared" si="149"/>
        <v>5.7724567415147754E-2</v>
      </c>
      <c r="D1878">
        <f t="shared" si="150"/>
        <v>1082.6539273225692</v>
      </c>
      <c r="E1878" s="5">
        <f t="shared" si="152"/>
        <v>555.88093672740547</v>
      </c>
    </row>
    <row r="1879" spans="1:5">
      <c r="A1879" s="5">
        <f t="shared" si="148"/>
        <v>187800000</v>
      </c>
      <c r="B1879" s="5">
        <f t="shared" si="151"/>
        <v>4.598353586562761E-2</v>
      </c>
      <c r="C1879" s="5">
        <f t="shared" si="149"/>
        <v>5.7755321047228275E-2</v>
      </c>
      <c r="D1879">
        <f t="shared" si="150"/>
        <v>1082.0774342835261</v>
      </c>
      <c r="E1879" s="5">
        <f t="shared" si="152"/>
        <v>555.58604771766113</v>
      </c>
    </row>
    <row r="1880" spans="1:5">
      <c r="A1880" s="5">
        <f t="shared" si="148"/>
        <v>187900000</v>
      </c>
      <c r="B1880" s="5">
        <f t="shared" si="151"/>
        <v>4.6008021241487902E-2</v>
      </c>
      <c r="C1880" s="5">
        <f t="shared" si="149"/>
        <v>5.7786074679308803E-2</v>
      </c>
      <c r="D1880">
        <f t="shared" si="150"/>
        <v>1081.5015548613424</v>
      </c>
      <c r="E1880" s="5">
        <f t="shared" si="152"/>
        <v>555.29147258768887</v>
      </c>
    </row>
    <row r="1881" spans="1:5">
      <c r="A1881" s="5">
        <f t="shared" si="148"/>
        <v>188000000</v>
      </c>
      <c r="B1881" s="5">
        <f t="shared" si="151"/>
        <v>4.6032506617348194E-2</v>
      </c>
      <c r="C1881" s="5">
        <f t="shared" si="149"/>
        <v>5.7816828311389332E-2</v>
      </c>
      <c r="D1881">
        <f t="shared" si="150"/>
        <v>1080.9262880768417</v>
      </c>
      <c r="E1881" s="5">
        <f t="shared" si="152"/>
        <v>554.99721083661655</v>
      </c>
    </row>
    <row r="1882" spans="1:5">
      <c r="A1882" s="5">
        <f t="shared" si="148"/>
        <v>188100000</v>
      </c>
      <c r="B1882" s="5">
        <f t="shared" si="151"/>
        <v>4.6056991993208486E-2</v>
      </c>
      <c r="C1882" s="5">
        <f t="shared" si="149"/>
        <v>5.784758194346986E-2</v>
      </c>
      <c r="D1882">
        <f t="shared" si="150"/>
        <v>1080.3516329529305</v>
      </c>
      <c r="E1882" s="5">
        <f t="shared" si="152"/>
        <v>554.70326196463725</v>
      </c>
    </row>
    <row r="1883" spans="1:5">
      <c r="A1883" s="5">
        <f t="shared" si="148"/>
        <v>188200000</v>
      </c>
      <c r="B1883" s="5">
        <f t="shared" si="151"/>
        <v>4.6081477369068778E-2</v>
      </c>
      <c r="C1883" s="5">
        <f t="shared" si="149"/>
        <v>5.7878335575550381E-2</v>
      </c>
      <c r="D1883">
        <f t="shared" si="150"/>
        <v>1079.777588514592</v>
      </c>
      <c r="E1883" s="5">
        <f t="shared" si="152"/>
        <v>554.40962547300671</v>
      </c>
    </row>
    <row r="1884" spans="1:5">
      <c r="A1884" s="5">
        <f t="shared" si="148"/>
        <v>188300000</v>
      </c>
      <c r="B1884" s="5">
        <f t="shared" si="151"/>
        <v>4.610596274492907E-2</v>
      </c>
      <c r="C1884" s="5">
        <f t="shared" si="149"/>
        <v>5.7909089207630909E-2</v>
      </c>
      <c r="D1884">
        <f t="shared" si="150"/>
        <v>1079.2041537888806</v>
      </c>
      <c r="E1884" s="5">
        <f t="shared" si="152"/>
        <v>554.11630086403943</v>
      </c>
    </row>
    <row r="1885" spans="1:5">
      <c r="A1885" s="5">
        <f t="shared" si="148"/>
        <v>188400000</v>
      </c>
      <c r="B1885" s="5">
        <f t="shared" si="151"/>
        <v>4.6130448120789362E-2</v>
      </c>
      <c r="C1885" s="5">
        <f t="shared" si="149"/>
        <v>5.7939842839711438E-2</v>
      </c>
      <c r="D1885">
        <f t="shared" si="150"/>
        <v>1078.6313278049163</v>
      </c>
      <c r="E1885" s="5">
        <f t="shared" si="152"/>
        <v>553.8232876411073</v>
      </c>
    </row>
    <row r="1886" spans="1:5">
      <c r="A1886" s="5">
        <f t="shared" si="148"/>
        <v>188500000</v>
      </c>
      <c r="B1886" s="5">
        <f t="shared" si="151"/>
        <v>4.6154933496649654E-2</v>
      </c>
      <c r="C1886" s="5">
        <f t="shared" si="149"/>
        <v>5.7970596471791959E-2</v>
      </c>
      <c r="D1886">
        <f t="shared" si="150"/>
        <v>1078.0591095938792</v>
      </c>
      <c r="E1886" s="5">
        <f t="shared" si="152"/>
        <v>553.5305853086353</v>
      </c>
    </row>
    <row r="1887" spans="1:5">
      <c r="A1887" s="5">
        <f t="shared" si="148"/>
        <v>188600000</v>
      </c>
      <c r="B1887" s="5">
        <f t="shared" si="151"/>
        <v>4.6179418872509946E-2</v>
      </c>
      <c r="C1887" s="5">
        <f t="shared" si="149"/>
        <v>5.8001350103872487E-2</v>
      </c>
      <c r="D1887">
        <f t="shared" si="150"/>
        <v>1077.4874981890043</v>
      </c>
      <c r="E1887" s="5">
        <f t="shared" si="152"/>
        <v>553.23819337210034</v>
      </c>
    </row>
    <row r="1888" spans="1:5">
      <c r="A1888" s="5">
        <f t="shared" si="148"/>
        <v>188700000</v>
      </c>
      <c r="B1888" s="5">
        <f t="shared" si="151"/>
        <v>4.6203904248370231E-2</v>
      </c>
      <c r="C1888" s="5">
        <f t="shared" si="149"/>
        <v>5.8032103735953015E-2</v>
      </c>
      <c r="D1888">
        <f t="shared" si="150"/>
        <v>1076.9164926255762</v>
      </c>
      <c r="E1888" s="5">
        <f t="shared" si="152"/>
        <v>552.94611133802698</v>
      </c>
    </row>
    <row r="1889" spans="1:5">
      <c r="A1889" s="5">
        <f t="shared" si="148"/>
        <v>188800000</v>
      </c>
      <c r="B1889" s="5">
        <f t="shared" si="151"/>
        <v>4.6228389624230523E-2</v>
      </c>
      <c r="C1889" s="5">
        <f t="shared" si="149"/>
        <v>5.8062857368033544E-2</v>
      </c>
      <c r="D1889">
        <f t="shared" si="150"/>
        <v>1076.3460919409226</v>
      </c>
      <c r="E1889" s="5">
        <f t="shared" si="152"/>
        <v>552.65433871398545</v>
      </c>
    </row>
    <row r="1890" spans="1:5">
      <c r="A1890" s="5">
        <f t="shared" si="148"/>
        <v>188900000</v>
      </c>
      <c r="B1890" s="5">
        <f t="shared" si="151"/>
        <v>4.6252875000090815E-2</v>
      </c>
      <c r="C1890" s="5">
        <f t="shared" si="149"/>
        <v>5.8093611000114065E-2</v>
      </c>
      <c r="D1890">
        <f t="shared" si="150"/>
        <v>1075.776295174411</v>
      </c>
      <c r="E1890" s="5">
        <f t="shared" si="152"/>
        <v>552.36287500858873</v>
      </c>
    </row>
    <row r="1891" spans="1:5">
      <c r="A1891" s="5">
        <f t="shared" si="148"/>
        <v>189000000</v>
      </c>
      <c r="B1891" s="5">
        <f t="shared" si="151"/>
        <v>4.6277360375951107E-2</v>
      </c>
      <c r="C1891" s="5">
        <f t="shared" si="149"/>
        <v>5.8124364632194593E-2</v>
      </c>
      <c r="D1891">
        <f t="shared" si="150"/>
        <v>1075.2071013674404</v>
      </c>
      <c r="E1891" s="5">
        <f t="shared" si="152"/>
        <v>552.07171973148979</v>
      </c>
    </row>
    <row r="1892" spans="1:5">
      <c r="A1892" s="5">
        <f t="shared" si="148"/>
        <v>189100000</v>
      </c>
      <c r="B1892" s="5">
        <f t="shared" si="151"/>
        <v>4.6301845751811399E-2</v>
      </c>
      <c r="C1892" s="5">
        <f t="shared" si="149"/>
        <v>5.8155118264275121E-2</v>
      </c>
      <c r="D1892">
        <f t="shared" si="150"/>
        <v>1074.6385095634387</v>
      </c>
      <c r="E1892" s="5">
        <f t="shared" si="152"/>
        <v>551.78087239337913</v>
      </c>
    </row>
    <row r="1893" spans="1:5">
      <c r="A1893" s="5">
        <f t="shared" si="148"/>
        <v>189200000</v>
      </c>
      <c r="B1893" s="5">
        <f t="shared" si="151"/>
        <v>4.6326331127671691E-2</v>
      </c>
      <c r="C1893" s="5">
        <f t="shared" si="149"/>
        <v>5.8185871896355643E-2</v>
      </c>
      <c r="D1893">
        <f t="shared" si="150"/>
        <v>1074.0705188078553</v>
      </c>
      <c r="E1893" s="5">
        <f t="shared" si="152"/>
        <v>551.49033250598075</v>
      </c>
    </row>
    <row r="1894" spans="1:5">
      <c r="A1894" s="5">
        <f t="shared" si="148"/>
        <v>189300000</v>
      </c>
      <c r="B1894" s="5">
        <f t="shared" si="151"/>
        <v>4.6350816503531983E-2</v>
      </c>
      <c r="C1894" s="5">
        <f t="shared" si="149"/>
        <v>5.8216625528436171E-2</v>
      </c>
      <c r="D1894">
        <f t="shared" si="150"/>
        <v>1073.5031281481574</v>
      </c>
      <c r="E1894" s="5">
        <f t="shared" si="152"/>
        <v>551.20009958205128</v>
      </c>
    </row>
    <row r="1895" spans="1:5">
      <c r="A1895" s="5">
        <f t="shared" si="148"/>
        <v>189400000</v>
      </c>
      <c r="B1895" s="5">
        <f t="shared" si="151"/>
        <v>4.6375301879392275E-2</v>
      </c>
      <c r="C1895" s="5">
        <f t="shared" si="149"/>
        <v>5.8247379160516699E-2</v>
      </c>
      <c r="D1895">
        <f t="shared" si="150"/>
        <v>1072.9363366338239</v>
      </c>
      <c r="E1895" s="5">
        <f t="shared" si="152"/>
        <v>550.91017313537634</v>
      </c>
    </row>
    <row r="1896" spans="1:5">
      <c r="A1896" s="5">
        <f t="shared" si="148"/>
        <v>189500000</v>
      </c>
      <c r="B1896" s="5">
        <f t="shared" si="151"/>
        <v>4.6399787255252567E-2</v>
      </c>
      <c r="C1896" s="5">
        <f t="shared" si="149"/>
        <v>5.8278132792597227E-2</v>
      </c>
      <c r="D1896">
        <f t="shared" si="150"/>
        <v>1072.370143316339</v>
      </c>
      <c r="E1896" s="5">
        <f t="shared" si="152"/>
        <v>550.62055268076745</v>
      </c>
    </row>
    <row r="1897" spans="1:5">
      <c r="A1897" s="5">
        <f t="shared" si="148"/>
        <v>189600000</v>
      </c>
      <c r="B1897" s="5">
        <f t="shared" si="151"/>
        <v>4.6424272631112859E-2</v>
      </c>
      <c r="C1897" s="5">
        <f t="shared" si="149"/>
        <v>5.8308886424677749E-2</v>
      </c>
      <c r="D1897">
        <f t="shared" si="150"/>
        <v>1071.804547249189</v>
      </c>
      <c r="E1897" s="5">
        <f t="shared" si="152"/>
        <v>550.33123773406021</v>
      </c>
    </row>
    <row r="1898" spans="1:5">
      <c r="A1898" s="5">
        <f t="shared" si="148"/>
        <v>189700000</v>
      </c>
      <c r="B1898" s="5">
        <f t="shared" si="151"/>
        <v>4.6448758006973151E-2</v>
      </c>
      <c r="C1898" s="5">
        <f t="shared" si="149"/>
        <v>5.8339640056758277E-2</v>
      </c>
      <c r="D1898">
        <f t="shared" si="150"/>
        <v>1071.2395474878558</v>
      </c>
      <c r="E1898" s="5">
        <f t="shared" si="152"/>
        <v>550.04222781211058</v>
      </c>
    </row>
    <row r="1899" spans="1:5">
      <c r="A1899" s="5">
        <f t="shared" si="148"/>
        <v>189800000</v>
      </c>
      <c r="B1899" s="5">
        <f t="shared" si="151"/>
        <v>4.6473243382833443E-2</v>
      </c>
      <c r="C1899" s="5">
        <f t="shared" si="149"/>
        <v>5.8370393688838805E-2</v>
      </c>
      <c r="D1899">
        <f t="shared" si="150"/>
        <v>1070.6751430898116</v>
      </c>
      <c r="E1899" s="5">
        <f t="shared" si="152"/>
        <v>549.75352243279315</v>
      </c>
    </row>
    <row r="1900" spans="1:5">
      <c r="A1900" s="5">
        <f t="shared" si="148"/>
        <v>189900000</v>
      </c>
      <c r="B1900" s="5">
        <f t="shared" si="151"/>
        <v>4.6497728758693735E-2</v>
      </c>
      <c r="C1900" s="5">
        <f t="shared" si="149"/>
        <v>5.8401147320919326E-2</v>
      </c>
      <c r="D1900">
        <f t="shared" si="150"/>
        <v>1070.1113331145141</v>
      </c>
      <c r="E1900" s="5">
        <f t="shared" si="152"/>
        <v>549.46512111499783</v>
      </c>
    </row>
    <row r="1901" spans="1:5">
      <c r="A1901" s="5">
        <f t="shared" si="148"/>
        <v>190000000</v>
      </c>
      <c r="B1901" s="5">
        <f t="shared" si="151"/>
        <v>4.6522214134554027E-2</v>
      </c>
      <c r="C1901" s="5">
        <f t="shared" si="149"/>
        <v>5.8431900952999855E-2</v>
      </c>
      <c r="D1901">
        <f t="shared" si="150"/>
        <v>1069.5481166234013</v>
      </c>
      <c r="E1901" s="5">
        <f t="shared" si="152"/>
        <v>549.17702337862806</v>
      </c>
    </row>
    <row r="1902" spans="1:5">
      <c r="A1902" s="5">
        <f t="shared" ref="A1902:A1965" si="153">A1901+100000</f>
        <v>190100000</v>
      </c>
      <c r="B1902" s="5">
        <f t="shared" si="151"/>
        <v>4.6546699510414319E-2</v>
      </c>
      <c r="C1902" s="5">
        <f t="shared" ref="C1902:C1965" si="154">1.256*A1902/(PI()*$G$6)</f>
        <v>5.8462654585080383E-2</v>
      </c>
      <c r="D1902">
        <f t="shared" ref="D1902:D1965" si="155">($G$2*299792458/$G$6/2*9)^2/(4*$G$3*A1902*(1-EXP(-(C1902/B1902)))^2)</f>
        <v>1068.9854926798855</v>
      </c>
      <c r="E1902" s="5">
        <f t="shared" si="152"/>
        <v>548.88922874459593</v>
      </c>
    </row>
    <row r="1903" spans="1:5">
      <c r="A1903" s="5">
        <f t="shared" si="153"/>
        <v>190200000</v>
      </c>
      <c r="B1903" s="5">
        <f t="shared" si="151"/>
        <v>4.6571184886274611E-2</v>
      </c>
      <c r="C1903" s="5">
        <f t="shared" si="154"/>
        <v>5.8493408217160911E-2</v>
      </c>
      <c r="D1903">
        <f t="shared" si="155"/>
        <v>1068.4234603493492</v>
      </c>
      <c r="E1903" s="5">
        <f t="shared" si="152"/>
        <v>548.60173673482257</v>
      </c>
    </row>
    <row r="1904" spans="1:5">
      <c r="A1904" s="5">
        <f t="shared" si="153"/>
        <v>190300000</v>
      </c>
      <c r="B1904" s="5">
        <f t="shared" si="151"/>
        <v>4.6595670262134903E-2</v>
      </c>
      <c r="C1904" s="5">
        <f t="shared" si="154"/>
        <v>5.8524161849241432E-2</v>
      </c>
      <c r="D1904">
        <f t="shared" si="155"/>
        <v>1067.8620186991395</v>
      </c>
      <c r="E1904" s="5">
        <f t="shared" si="152"/>
        <v>548.31454687223334</v>
      </c>
    </row>
    <row r="1905" spans="1:5">
      <c r="A1905" s="5">
        <f t="shared" si="153"/>
        <v>190400000</v>
      </c>
      <c r="B1905" s="5">
        <f t="shared" si="151"/>
        <v>4.6620155637995195E-2</v>
      </c>
      <c r="C1905" s="5">
        <f t="shared" si="154"/>
        <v>5.8554915481321961E-2</v>
      </c>
      <c r="D1905">
        <f t="shared" si="155"/>
        <v>1067.301166798562</v>
      </c>
      <c r="E1905" s="5">
        <f t="shared" si="152"/>
        <v>548.02765868075608</v>
      </c>
    </row>
    <row r="1906" spans="1:5">
      <c r="A1906" s="5">
        <f t="shared" si="153"/>
        <v>190500000</v>
      </c>
      <c r="B1906" s="5">
        <f t="shared" si="151"/>
        <v>4.664464101385548E-2</v>
      </c>
      <c r="C1906" s="5">
        <f t="shared" si="154"/>
        <v>5.8585669113402489E-2</v>
      </c>
      <c r="D1906">
        <f t="shared" si="155"/>
        <v>1066.7409037188777</v>
      </c>
      <c r="E1906" s="5">
        <f t="shared" si="152"/>
        <v>547.74107168531827</v>
      </c>
    </row>
    <row r="1907" spans="1:5">
      <c r="A1907" s="5">
        <f t="shared" si="153"/>
        <v>190600000</v>
      </c>
      <c r="B1907" s="5">
        <f t="shared" si="151"/>
        <v>4.6669126389715772E-2</v>
      </c>
      <c r="C1907" s="5">
        <f t="shared" si="154"/>
        <v>5.861642274548301E-2</v>
      </c>
      <c r="D1907">
        <f t="shared" si="155"/>
        <v>1066.181228533296</v>
      </c>
      <c r="E1907" s="5">
        <f t="shared" si="152"/>
        <v>547.45478541184411</v>
      </c>
    </row>
    <row r="1908" spans="1:5">
      <c r="A1908" s="5">
        <f t="shared" si="153"/>
        <v>190700000</v>
      </c>
      <c r="B1908" s="5">
        <f t="shared" si="151"/>
        <v>4.6693611765576064E-2</v>
      </c>
      <c r="C1908" s="5">
        <f t="shared" si="154"/>
        <v>5.8647176377563538E-2</v>
      </c>
      <c r="D1908">
        <f t="shared" si="155"/>
        <v>1065.6221403169702</v>
      </c>
      <c r="E1908" s="5">
        <f t="shared" si="152"/>
        <v>547.16879938725265</v>
      </c>
    </row>
    <row r="1909" spans="1:5">
      <c r="A1909" s="5">
        <f t="shared" si="153"/>
        <v>190800000</v>
      </c>
      <c r="B1909" s="5">
        <f t="shared" si="151"/>
        <v>4.6718097141436356E-2</v>
      </c>
      <c r="C1909" s="5">
        <f t="shared" si="154"/>
        <v>5.8677930009644066E-2</v>
      </c>
      <c r="D1909">
        <f t="shared" si="155"/>
        <v>1065.0636381469928</v>
      </c>
      <c r="E1909" s="5">
        <f t="shared" si="152"/>
        <v>546.88311313945428</v>
      </c>
    </row>
    <row r="1910" spans="1:5">
      <c r="A1910" s="5">
        <f t="shared" si="153"/>
        <v>190900000</v>
      </c>
      <c r="B1910" s="5">
        <f t="shared" si="151"/>
        <v>4.6742582517296648E-2</v>
      </c>
      <c r="C1910" s="5">
        <f t="shared" si="154"/>
        <v>5.8708683641724595E-2</v>
      </c>
      <c r="D1910">
        <f t="shared" si="155"/>
        <v>1064.50572110239</v>
      </c>
      <c r="E1910" s="5">
        <f t="shared" si="152"/>
        <v>546.59772619734861</v>
      </c>
    </row>
    <row r="1911" spans="1:5">
      <c r="A1911" s="5">
        <f t="shared" si="153"/>
        <v>191000000</v>
      </c>
      <c r="B1911" s="5">
        <f t="shared" si="151"/>
        <v>4.676706789315694E-2</v>
      </c>
      <c r="C1911" s="5">
        <f t="shared" si="154"/>
        <v>5.8739437273805116E-2</v>
      </c>
      <c r="D1911">
        <f t="shared" si="155"/>
        <v>1063.9483882641164</v>
      </c>
      <c r="E1911" s="5">
        <f t="shared" si="152"/>
        <v>546.31263809082202</v>
      </c>
    </row>
    <row r="1912" spans="1:5">
      <c r="A1912" s="5">
        <f t="shared" si="153"/>
        <v>191100000</v>
      </c>
      <c r="B1912" s="5">
        <f t="shared" si="151"/>
        <v>4.6791553269017232E-2</v>
      </c>
      <c r="C1912" s="5">
        <f t="shared" si="154"/>
        <v>5.8770190905885644E-2</v>
      </c>
      <c r="D1912">
        <f t="shared" si="155"/>
        <v>1063.3916387150509</v>
      </c>
      <c r="E1912" s="5">
        <f t="shared" si="152"/>
        <v>546.0278483507451</v>
      </c>
    </row>
    <row r="1913" spans="1:5">
      <c r="A1913" s="5">
        <f t="shared" si="153"/>
        <v>191200000</v>
      </c>
      <c r="B1913" s="5">
        <f t="shared" si="151"/>
        <v>4.6816038644877524E-2</v>
      </c>
      <c r="C1913" s="5">
        <f t="shared" si="154"/>
        <v>5.8800944537966172E-2</v>
      </c>
      <c r="D1913">
        <f t="shared" si="155"/>
        <v>1062.8354715399907</v>
      </c>
      <c r="E1913" s="5">
        <f t="shared" si="152"/>
        <v>545.74335650896921</v>
      </c>
    </row>
    <row r="1914" spans="1:5">
      <c r="A1914" s="5">
        <f t="shared" si="153"/>
        <v>191300000</v>
      </c>
      <c r="B1914" s="5">
        <f t="shared" si="151"/>
        <v>4.6840524020737816E-2</v>
      </c>
      <c r="C1914" s="5">
        <f t="shared" si="154"/>
        <v>5.8831698170046694E-2</v>
      </c>
      <c r="D1914">
        <f t="shared" si="155"/>
        <v>1062.2798858256467</v>
      </c>
      <c r="E1914" s="5">
        <f t="shared" si="152"/>
        <v>545.45916209832558</v>
      </c>
    </row>
    <row r="1915" spans="1:5">
      <c r="A1915" s="5">
        <f t="shared" si="153"/>
        <v>191400000</v>
      </c>
      <c r="B1915" s="5">
        <f t="shared" si="151"/>
        <v>4.6865009396598108E-2</v>
      </c>
      <c r="C1915" s="5">
        <f t="shared" si="154"/>
        <v>5.8862451802127222E-2</v>
      </c>
      <c r="D1915">
        <f t="shared" si="155"/>
        <v>1061.7248806606387</v>
      </c>
      <c r="E1915" s="5">
        <f t="shared" si="152"/>
        <v>545.17526465262108</v>
      </c>
    </row>
    <row r="1916" spans="1:5">
      <c r="A1916" s="5">
        <f t="shared" si="153"/>
        <v>191500000</v>
      </c>
      <c r="B1916" s="5">
        <f t="shared" si="151"/>
        <v>4.68894947724584E-2</v>
      </c>
      <c r="C1916" s="5">
        <f t="shared" si="154"/>
        <v>5.889320543420775E-2</v>
      </c>
      <c r="D1916">
        <f t="shared" si="155"/>
        <v>1061.1704551354894</v>
      </c>
      <c r="E1916" s="5">
        <f t="shared" si="152"/>
        <v>544.89166370663622</v>
      </c>
    </row>
    <row r="1917" spans="1:5">
      <c r="A1917" s="5">
        <f t="shared" si="153"/>
        <v>191600000</v>
      </c>
      <c r="B1917" s="5">
        <f t="shared" si="151"/>
        <v>4.6913980148318692E-2</v>
      </c>
      <c r="C1917" s="5">
        <f t="shared" si="154"/>
        <v>5.8923959066288278E-2</v>
      </c>
      <c r="D1917">
        <f t="shared" si="155"/>
        <v>1060.6166083426212</v>
      </c>
      <c r="E1917" s="5">
        <f t="shared" si="152"/>
        <v>544.60835879612307</v>
      </c>
    </row>
    <row r="1918" spans="1:5">
      <c r="A1918" s="5">
        <f t="shared" si="153"/>
        <v>191700000</v>
      </c>
      <c r="B1918" s="5">
        <f t="shared" si="151"/>
        <v>4.6938465524178984E-2</v>
      </c>
      <c r="C1918" s="5">
        <f t="shared" si="154"/>
        <v>5.89547126983688E-2</v>
      </c>
      <c r="D1918">
        <f t="shared" si="155"/>
        <v>1060.0633393763496</v>
      </c>
      <c r="E1918" s="5">
        <f t="shared" si="152"/>
        <v>544.32534945780276</v>
      </c>
    </row>
    <row r="1919" spans="1:5">
      <c r="A1919" s="5">
        <f t="shared" si="153"/>
        <v>191800000</v>
      </c>
      <c r="B1919" s="5">
        <f t="shared" si="151"/>
        <v>4.6962950900039276E-2</v>
      </c>
      <c r="C1919" s="5">
        <f t="shared" si="154"/>
        <v>5.8985466330449328E-2</v>
      </c>
      <c r="D1919">
        <f t="shared" si="155"/>
        <v>1059.5106473328792</v>
      </c>
      <c r="E1919" s="5">
        <f t="shared" si="152"/>
        <v>544.04263522936174</v>
      </c>
    </row>
    <row r="1920" spans="1:5">
      <c r="A1920" s="5">
        <f t="shared" si="153"/>
        <v>191900000</v>
      </c>
      <c r="B1920" s="5">
        <f t="shared" si="151"/>
        <v>4.6987436275899568E-2</v>
      </c>
      <c r="C1920" s="5">
        <f t="shared" si="154"/>
        <v>5.9016219962529856E-2</v>
      </c>
      <c r="D1920">
        <f t="shared" si="155"/>
        <v>1058.9585313102982</v>
      </c>
      <c r="E1920" s="5">
        <f t="shared" si="152"/>
        <v>543.7602156494504</v>
      </c>
    </row>
    <row r="1921" spans="1:5">
      <c r="A1921" s="5">
        <f t="shared" si="153"/>
        <v>192000000</v>
      </c>
      <c r="B1921" s="5">
        <f t="shared" si="151"/>
        <v>4.701192165175986E-2</v>
      </c>
      <c r="C1921" s="5">
        <f t="shared" si="154"/>
        <v>5.9046973594610377E-2</v>
      </c>
      <c r="D1921">
        <f t="shared" si="155"/>
        <v>1058.4069904085741</v>
      </c>
      <c r="E1921" s="5">
        <f t="shared" si="152"/>
        <v>543.47809025768072</v>
      </c>
    </row>
    <row r="1922" spans="1:5">
      <c r="A1922" s="5">
        <f t="shared" si="153"/>
        <v>192100000</v>
      </c>
      <c r="B1922" s="5">
        <f t="shared" si="151"/>
        <v>4.7036407027620152E-2</v>
      </c>
      <c r="C1922" s="5">
        <f t="shared" si="154"/>
        <v>5.9077727226690906E-2</v>
      </c>
      <c r="D1922">
        <f t="shared" si="155"/>
        <v>1057.8560237295483</v>
      </c>
      <c r="E1922" s="5">
        <f t="shared" si="152"/>
        <v>543.19625859462292</v>
      </c>
    </row>
    <row r="1923" spans="1:5">
      <c r="A1923" s="5">
        <f t="shared" si="153"/>
        <v>192200000</v>
      </c>
      <c r="B1923" s="5">
        <f t="shared" ref="B1923:B1986" si="156">A1923/(PI()*1300000000)</f>
        <v>4.7060892403480437E-2</v>
      </c>
      <c r="C1923" s="5">
        <f t="shared" si="154"/>
        <v>5.9108480858771434E-2</v>
      </c>
      <c r="D1923">
        <f t="shared" si="155"/>
        <v>1057.3056303769313</v>
      </c>
      <c r="E1923" s="5">
        <f t="shared" ref="E1923:E1986" si="157">($G$2*299792458/$G$6/2*9)^2/(4*$G$3*A1923)*(1+($G$7*$G$3*A1923)/($G$2*299792458/$G$6/2*9))^2</f>
        <v>542.91472020180345</v>
      </c>
    </row>
    <row r="1924" spans="1:5">
      <c r="A1924" s="5">
        <f t="shared" si="153"/>
        <v>192300000</v>
      </c>
      <c r="B1924" s="5">
        <f t="shared" si="156"/>
        <v>4.7085377779340729E-2</v>
      </c>
      <c r="C1924" s="5">
        <f t="shared" si="154"/>
        <v>5.9139234490851962E-2</v>
      </c>
      <c r="D1924">
        <f t="shared" si="155"/>
        <v>1056.7558094562983</v>
      </c>
      <c r="E1924" s="5">
        <f t="shared" si="157"/>
        <v>542.63347462170248</v>
      </c>
    </row>
    <row r="1925" spans="1:5">
      <c r="A1925" s="5">
        <f t="shared" si="153"/>
        <v>192400000</v>
      </c>
      <c r="B1925" s="5">
        <f t="shared" si="156"/>
        <v>4.7109863155201021E-2</v>
      </c>
      <c r="C1925" s="5">
        <f t="shared" si="154"/>
        <v>5.9169988122932483E-2</v>
      </c>
      <c r="D1925">
        <f t="shared" si="155"/>
        <v>1056.2065600750843</v>
      </c>
      <c r="E1925" s="5">
        <f t="shared" si="157"/>
        <v>542.35252139775127</v>
      </c>
    </row>
    <row r="1926" spans="1:5">
      <c r="A1926" s="5">
        <f t="shared" si="153"/>
        <v>192500000</v>
      </c>
      <c r="B1926" s="5">
        <f t="shared" si="156"/>
        <v>4.7134348531061313E-2</v>
      </c>
      <c r="C1926" s="5">
        <f t="shared" si="154"/>
        <v>5.9200741755013012E-2</v>
      </c>
      <c r="D1926">
        <f t="shared" si="155"/>
        <v>1055.6578813425776</v>
      </c>
      <c r="E1926" s="5">
        <f t="shared" si="157"/>
        <v>542.07186007432983</v>
      </c>
    </row>
    <row r="1927" spans="1:5">
      <c r="A1927" s="5">
        <f t="shared" si="153"/>
        <v>192600000</v>
      </c>
      <c r="B1927" s="5">
        <f t="shared" si="156"/>
        <v>4.7158833906921604E-2</v>
      </c>
      <c r="C1927" s="5">
        <f t="shared" si="154"/>
        <v>5.923149538709354E-2</v>
      </c>
      <c r="D1927">
        <f t="shared" si="155"/>
        <v>1055.1097723699181</v>
      </c>
      <c r="E1927" s="5">
        <f t="shared" si="157"/>
        <v>541.79149019676493</v>
      </c>
    </row>
    <row r="1928" spans="1:5">
      <c r="A1928" s="5">
        <f t="shared" si="153"/>
        <v>192700000</v>
      </c>
      <c r="B1928" s="5">
        <f t="shared" si="156"/>
        <v>4.7183319282781896E-2</v>
      </c>
      <c r="C1928" s="5">
        <f t="shared" si="154"/>
        <v>5.9262249019174061E-2</v>
      </c>
      <c r="D1928">
        <f t="shared" si="155"/>
        <v>1054.5622322700895</v>
      </c>
      <c r="E1928" s="5">
        <f t="shared" si="157"/>
        <v>541.5114113113259</v>
      </c>
    </row>
    <row r="1929" spans="1:5">
      <c r="A1929" s="5">
        <f t="shared" si="153"/>
        <v>192800000</v>
      </c>
      <c r="B1929" s="5">
        <f t="shared" si="156"/>
        <v>4.7207804658642188E-2</v>
      </c>
      <c r="C1929" s="5">
        <f t="shared" si="154"/>
        <v>5.9293002651254589E-2</v>
      </c>
      <c r="D1929">
        <f t="shared" si="155"/>
        <v>1054.0152601579161</v>
      </c>
      <c r="E1929" s="5">
        <f t="shared" si="157"/>
        <v>541.23162296522435</v>
      </c>
    </row>
    <row r="1930" spans="1:5">
      <c r="A1930" s="5">
        <f t="shared" si="153"/>
        <v>192900000</v>
      </c>
      <c r="B1930" s="5">
        <f t="shared" si="156"/>
        <v>4.723229003450248E-2</v>
      </c>
      <c r="C1930" s="5">
        <f t="shared" si="154"/>
        <v>5.9323756283335118E-2</v>
      </c>
      <c r="D1930">
        <f t="shared" si="155"/>
        <v>1053.4688551500583</v>
      </c>
      <c r="E1930" s="5">
        <f t="shared" si="157"/>
        <v>540.95212470661068</v>
      </c>
    </row>
    <row r="1931" spans="1:5">
      <c r="A1931" s="5">
        <f t="shared" si="153"/>
        <v>193000000</v>
      </c>
      <c r="B1931" s="5">
        <f t="shared" si="156"/>
        <v>4.7256775410362772E-2</v>
      </c>
      <c r="C1931" s="5">
        <f t="shared" si="154"/>
        <v>5.9354509915415646E-2</v>
      </c>
      <c r="D1931">
        <f t="shared" si="155"/>
        <v>1052.9230163650063</v>
      </c>
      <c r="E1931" s="5">
        <f t="shared" si="157"/>
        <v>540.67291608457185</v>
      </c>
    </row>
    <row r="1932" spans="1:5">
      <c r="A1932" s="5">
        <f t="shared" si="153"/>
        <v>193100000</v>
      </c>
      <c r="B1932" s="5">
        <f t="shared" si="156"/>
        <v>4.7281260786223064E-2</v>
      </c>
      <c r="C1932" s="5">
        <f t="shared" si="154"/>
        <v>5.9385263547496167E-2</v>
      </c>
      <c r="D1932">
        <f t="shared" si="155"/>
        <v>1052.3777429230774</v>
      </c>
      <c r="E1932" s="5">
        <f t="shared" si="157"/>
        <v>540.39399664912867</v>
      </c>
    </row>
    <row r="1933" spans="1:5">
      <c r="A1933" s="5">
        <f t="shared" si="153"/>
        <v>193200000</v>
      </c>
      <c r="B1933" s="5">
        <f t="shared" si="156"/>
        <v>4.7305746162083356E-2</v>
      </c>
      <c r="C1933" s="5">
        <f t="shared" si="154"/>
        <v>5.9416017179576695E-2</v>
      </c>
      <c r="D1933">
        <f t="shared" si="155"/>
        <v>1051.8330339464092</v>
      </c>
      <c r="E1933" s="5">
        <f t="shared" si="157"/>
        <v>540.11536595123357</v>
      </c>
    </row>
    <row r="1934" spans="1:5">
      <c r="A1934" s="5">
        <f t="shared" si="153"/>
        <v>193300000</v>
      </c>
      <c r="B1934" s="5">
        <f t="shared" si="156"/>
        <v>4.7330231537943648E-2</v>
      </c>
      <c r="C1934" s="5">
        <f t="shared" si="154"/>
        <v>5.9446770811657224E-2</v>
      </c>
      <c r="D1934">
        <f t="shared" si="155"/>
        <v>1051.2888885589562</v>
      </c>
      <c r="E1934" s="5">
        <f t="shared" si="157"/>
        <v>539.83702354276807</v>
      </c>
    </row>
    <row r="1935" spans="1:5">
      <c r="A1935" s="5">
        <f t="shared" si="153"/>
        <v>193400000</v>
      </c>
      <c r="B1935" s="5">
        <f t="shared" si="156"/>
        <v>4.735471691380394E-2</v>
      </c>
      <c r="C1935" s="5">
        <f t="shared" si="154"/>
        <v>5.9477524443737745E-2</v>
      </c>
      <c r="D1935">
        <f t="shared" si="155"/>
        <v>1050.7453058864853</v>
      </c>
      <c r="E1935" s="5">
        <f t="shared" si="157"/>
        <v>539.55896897654111</v>
      </c>
    </row>
    <row r="1936" spans="1:5">
      <c r="A1936" s="5">
        <f t="shared" si="153"/>
        <v>193500000</v>
      </c>
      <c r="B1936" s="5">
        <f t="shared" si="156"/>
        <v>4.7379202289664232E-2</v>
      </c>
      <c r="C1936" s="5">
        <f t="shared" si="154"/>
        <v>5.9508278075818273E-2</v>
      </c>
      <c r="D1936">
        <f t="shared" si="155"/>
        <v>1050.2022850565697</v>
      </c>
      <c r="E1936" s="5">
        <f t="shared" si="157"/>
        <v>539.28120180628548</v>
      </c>
    </row>
    <row r="1937" spans="1:5">
      <c r="A1937" s="5">
        <f t="shared" si="153"/>
        <v>193600000</v>
      </c>
      <c r="B1937" s="5">
        <f t="shared" si="156"/>
        <v>4.7403687665524524E-2</v>
      </c>
      <c r="C1937" s="5">
        <f t="shared" si="154"/>
        <v>5.9539031707898801E-2</v>
      </c>
      <c r="D1937">
        <f t="shared" si="155"/>
        <v>1049.6598251985858</v>
      </c>
      <c r="E1937" s="5">
        <f t="shared" si="157"/>
        <v>539.00372158665607</v>
      </c>
    </row>
    <row r="1938" spans="1:5">
      <c r="A1938" s="5">
        <f t="shared" si="153"/>
        <v>193700000</v>
      </c>
      <c r="B1938" s="5">
        <f t="shared" si="156"/>
        <v>4.7428173041384816E-2</v>
      </c>
      <c r="C1938" s="5">
        <f t="shared" si="154"/>
        <v>5.956978533997933E-2</v>
      </c>
      <c r="D1938">
        <f t="shared" si="155"/>
        <v>1049.1179254437079</v>
      </c>
      <c r="E1938" s="5">
        <f t="shared" si="157"/>
        <v>538.7265278732275</v>
      </c>
    </row>
    <row r="1939" spans="1:5">
      <c r="A1939" s="5">
        <f t="shared" si="153"/>
        <v>193800000</v>
      </c>
      <c r="B1939" s="5">
        <f t="shared" si="156"/>
        <v>4.7452658417245108E-2</v>
      </c>
      <c r="C1939" s="5">
        <f t="shared" si="154"/>
        <v>5.9600538972059851E-2</v>
      </c>
      <c r="D1939">
        <f t="shared" si="155"/>
        <v>1048.576584924903</v>
      </c>
      <c r="E1939" s="5">
        <f t="shared" si="157"/>
        <v>538.44962022249194</v>
      </c>
    </row>
    <row r="1940" spans="1:5">
      <c r="A1940" s="5">
        <f t="shared" si="153"/>
        <v>193900000</v>
      </c>
      <c r="B1940" s="5">
        <f t="shared" si="156"/>
        <v>4.74771437931054E-2</v>
      </c>
      <c r="C1940" s="5">
        <f t="shared" si="154"/>
        <v>5.9631292604140379E-2</v>
      </c>
      <c r="D1940">
        <f t="shared" si="155"/>
        <v>1048.0358027769273</v>
      </c>
      <c r="E1940" s="5">
        <f t="shared" si="157"/>
        <v>538.17299819185621</v>
      </c>
    </row>
    <row r="1941" spans="1:5">
      <c r="A1941" s="5">
        <f t="shared" si="153"/>
        <v>194000000</v>
      </c>
      <c r="B1941" s="5">
        <f t="shared" si="156"/>
        <v>4.7501629168965685E-2</v>
      </c>
      <c r="C1941" s="5">
        <f t="shared" si="154"/>
        <v>5.9662046236220907E-2</v>
      </c>
      <c r="D1941">
        <f t="shared" si="155"/>
        <v>1047.4955781363205</v>
      </c>
      <c r="E1941" s="5">
        <f t="shared" si="157"/>
        <v>537.89666133963942</v>
      </c>
    </row>
    <row r="1942" spans="1:5">
      <c r="A1942" s="5">
        <f t="shared" si="153"/>
        <v>194100000</v>
      </c>
      <c r="B1942" s="5">
        <f t="shared" si="156"/>
        <v>4.7526114544825977E-2</v>
      </c>
      <c r="C1942" s="5">
        <f t="shared" si="154"/>
        <v>5.9692799868301429E-2</v>
      </c>
      <c r="D1942">
        <f t="shared" si="155"/>
        <v>1046.9559101414025</v>
      </c>
      <c r="E1942" s="5">
        <f t="shared" si="157"/>
        <v>537.62060922507169</v>
      </c>
    </row>
    <row r="1943" spans="1:5">
      <c r="A1943" s="5">
        <f t="shared" si="153"/>
        <v>194200000</v>
      </c>
      <c r="B1943" s="5">
        <f t="shared" si="156"/>
        <v>4.7550599920686269E-2</v>
      </c>
      <c r="C1943" s="5">
        <f t="shared" si="154"/>
        <v>5.9723553500381957E-2</v>
      </c>
      <c r="D1943">
        <f t="shared" si="155"/>
        <v>1046.4167979322667</v>
      </c>
      <c r="E1943" s="5">
        <f t="shared" si="157"/>
        <v>537.34484140829045</v>
      </c>
    </row>
    <row r="1944" spans="1:5">
      <c r="A1944" s="5">
        <f t="shared" si="153"/>
        <v>194300000</v>
      </c>
      <c r="B1944" s="5">
        <f t="shared" si="156"/>
        <v>4.7575085296546561E-2</v>
      </c>
      <c r="C1944" s="5">
        <f t="shared" si="154"/>
        <v>5.9754307132462485E-2</v>
      </c>
      <c r="D1944">
        <f t="shared" si="155"/>
        <v>1045.8782406507783</v>
      </c>
      <c r="E1944" s="5">
        <f t="shared" si="157"/>
        <v>537.06935745033843</v>
      </c>
    </row>
    <row r="1945" spans="1:5">
      <c r="A1945" s="5">
        <f t="shared" si="153"/>
        <v>194400000</v>
      </c>
      <c r="B1945" s="5">
        <f t="shared" si="156"/>
        <v>4.7599570672406853E-2</v>
      </c>
      <c r="C1945" s="5">
        <f t="shared" si="154"/>
        <v>5.9785060764543013E-2</v>
      </c>
      <c r="D1945">
        <f t="shared" si="155"/>
        <v>1045.3402374405669</v>
      </c>
      <c r="E1945" s="5">
        <f t="shared" si="157"/>
        <v>536.7941569131624</v>
      </c>
    </row>
    <row r="1946" spans="1:5">
      <c r="A1946" s="5">
        <f t="shared" si="153"/>
        <v>194500000</v>
      </c>
      <c r="B1946" s="5">
        <f t="shared" si="156"/>
        <v>4.7624056048267145E-2</v>
      </c>
      <c r="C1946" s="5">
        <f t="shared" si="154"/>
        <v>5.9815814396623534E-2</v>
      </c>
      <c r="D1946">
        <f t="shared" si="155"/>
        <v>1044.8027874470242</v>
      </c>
      <c r="E1946" s="5">
        <f t="shared" si="157"/>
        <v>536.51923935960895</v>
      </c>
    </row>
    <row r="1947" spans="1:5">
      <c r="A1947" s="5">
        <f t="shared" si="153"/>
        <v>194600000</v>
      </c>
      <c r="B1947" s="5">
        <f t="shared" si="156"/>
        <v>4.7648541424127437E-2</v>
      </c>
      <c r="C1947" s="5">
        <f t="shared" si="154"/>
        <v>5.9846568028704063E-2</v>
      </c>
      <c r="D1947">
        <f t="shared" si="155"/>
        <v>1044.2658898172983</v>
      </c>
      <c r="E1947" s="5">
        <f t="shared" si="157"/>
        <v>536.24460435342382</v>
      </c>
    </row>
    <row r="1948" spans="1:5">
      <c r="A1948" s="5">
        <f t="shared" si="153"/>
        <v>194700000</v>
      </c>
      <c r="B1948" s="5">
        <f t="shared" si="156"/>
        <v>4.7673026799987729E-2</v>
      </c>
      <c r="C1948" s="5">
        <f t="shared" si="154"/>
        <v>5.9877321660784591E-2</v>
      </c>
      <c r="D1948">
        <f t="shared" si="155"/>
        <v>1043.7295437002888</v>
      </c>
      <c r="E1948" s="5">
        <f t="shared" si="157"/>
        <v>535.97025145924931</v>
      </c>
    </row>
    <row r="1949" spans="1:5">
      <c r="A1949" s="5">
        <f t="shared" si="153"/>
        <v>194800000</v>
      </c>
      <c r="B1949" s="5">
        <f t="shared" si="156"/>
        <v>4.7697512175848021E-2</v>
      </c>
      <c r="C1949" s="5">
        <f t="shared" si="154"/>
        <v>5.9908075292865112E-2</v>
      </c>
      <c r="D1949">
        <f t="shared" si="155"/>
        <v>1043.1937482466437</v>
      </c>
      <c r="E1949" s="5">
        <f t="shared" si="157"/>
        <v>535.69618024262115</v>
      </c>
    </row>
    <row r="1950" spans="1:5">
      <c r="A1950" s="5">
        <f t="shared" si="153"/>
        <v>194900000</v>
      </c>
      <c r="B1950" s="5">
        <f t="shared" si="156"/>
        <v>4.7721997551708313E-2</v>
      </c>
      <c r="C1950" s="5">
        <f t="shared" si="154"/>
        <v>5.993882892494564E-2</v>
      </c>
      <c r="D1950">
        <f t="shared" si="155"/>
        <v>1042.6585026087544</v>
      </c>
      <c r="E1950" s="5">
        <f t="shared" si="157"/>
        <v>535.42239026996697</v>
      </c>
    </row>
    <row r="1951" spans="1:5">
      <c r="A1951" s="5">
        <f t="shared" si="153"/>
        <v>195000000</v>
      </c>
      <c r="B1951" s="5">
        <f t="shared" si="156"/>
        <v>4.7746482927568605E-2</v>
      </c>
      <c r="C1951" s="5">
        <f t="shared" si="154"/>
        <v>5.9969582557026169E-2</v>
      </c>
      <c r="D1951">
        <f t="shared" si="155"/>
        <v>1042.1238059407499</v>
      </c>
      <c r="E1951" s="5">
        <f t="shared" si="157"/>
        <v>535.14888110860375</v>
      </c>
    </row>
    <row r="1952" spans="1:5">
      <c r="A1952" s="5">
        <f t="shared" si="153"/>
        <v>195100000</v>
      </c>
      <c r="B1952" s="5">
        <f t="shared" si="156"/>
        <v>4.7770968303428897E-2</v>
      </c>
      <c r="C1952" s="5">
        <f t="shared" si="154"/>
        <v>6.0000336189106697E-2</v>
      </c>
      <c r="D1952">
        <f t="shared" si="155"/>
        <v>1041.5896573984944</v>
      </c>
      <c r="E1952" s="5">
        <f t="shared" si="157"/>
        <v>534.87565232673569</v>
      </c>
    </row>
    <row r="1953" spans="1:5">
      <c r="A1953" s="5">
        <f t="shared" si="153"/>
        <v>195200000</v>
      </c>
      <c r="B1953" s="5">
        <f t="shared" si="156"/>
        <v>4.7795453679289189E-2</v>
      </c>
      <c r="C1953" s="5">
        <f t="shared" si="154"/>
        <v>6.0031089821187218E-2</v>
      </c>
      <c r="D1953">
        <f t="shared" si="155"/>
        <v>1041.0560561395812</v>
      </c>
      <c r="E1953" s="5">
        <f t="shared" si="157"/>
        <v>534.60270349345126</v>
      </c>
    </row>
    <row r="1954" spans="1:5">
      <c r="A1954" s="5">
        <f t="shared" si="153"/>
        <v>195300000</v>
      </c>
      <c r="B1954" s="5">
        <f t="shared" si="156"/>
        <v>4.7819939055149481E-2</v>
      </c>
      <c r="C1954" s="5">
        <f t="shared" si="154"/>
        <v>6.0061843453267746E-2</v>
      </c>
      <c r="D1954">
        <f t="shared" si="155"/>
        <v>1040.5230013233293</v>
      </c>
      <c r="E1954" s="5">
        <f t="shared" si="157"/>
        <v>534.33003417872249</v>
      </c>
    </row>
    <row r="1955" spans="1:5">
      <c r="A1955" s="5">
        <f t="shared" si="153"/>
        <v>195400000</v>
      </c>
      <c r="B1955" s="5">
        <f t="shared" si="156"/>
        <v>4.7844424431009773E-2</v>
      </c>
      <c r="C1955" s="5">
        <f t="shared" si="154"/>
        <v>6.0092597085348275E-2</v>
      </c>
      <c r="D1955">
        <f t="shared" si="155"/>
        <v>1039.9904921107791</v>
      </c>
      <c r="E1955" s="5">
        <f t="shared" si="157"/>
        <v>534.05764395340043</v>
      </c>
    </row>
    <row r="1956" spans="1:5">
      <c r="A1956" s="5">
        <f t="shared" si="153"/>
        <v>195500000</v>
      </c>
      <c r="B1956" s="5">
        <f t="shared" si="156"/>
        <v>4.7868909806870065E-2</v>
      </c>
      <c r="C1956" s="5">
        <f t="shared" si="154"/>
        <v>6.0123350717428796E-2</v>
      </c>
      <c r="D1956">
        <f t="shared" si="155"/>
        <v>1039.4585276646867</v>
      </c>
      <c r="E1956" s="5">
        <f t="shared" si="157"/>
        <v>533.78553238921529</v>
      </c>
    </row>
    <row r="1957" spans="1:5">
      <c r="A1957" s="5">
        <f t="shared" si="153"/>
        <v>195600000</v>
      </c>
      <c r="B1957" s="5">
        <f t="shared" si="156"/>
        <v>4.7893395182730357E-2</v>
      </c>
      <c r="C1957" s="5">
        <f t="shared" si="154"/>
        <v>6.0154104349509324E-2</v>
      </c>
      <c r="D1957">
        <f t="shared" si="155"/>
        <v>1038.9271071495205</v>
      </c>
      <c r="E1957" s="5">
        <f t="shared" si="157"/>
        <v>533.51369905877289</v>
      </c>
    </row>
    <row r="1958" spans="1:5">
      <c r="A1958" s="5">
        <f t="shared" si="153"/>
        <v>195700000</v>
      </c>
      <c r="B1958" s="5">
        <f t="shared" si="156"/>
        <v>4.7917880558590649E-2</v>
      </c>
      <c r="C1958" s="5">
        <f t="shared" si="154"/>
        <v>6.0184857981589852E-2</v>
      </c>
      <c r="D1958">
        <f t="shared" si="155"/>
        <v>1038.3962297314574</v>
      </c>
      <c r="E1958" s="5">
        <f t="shared" si="157"/>
        <v>533.24214353555215</v>
      </c>
    </row>
    <row r="1959" spans="1:5">
      <c r="A1959" s="5">
        <f t="shared" si="153"/>
        <v>195800000</v>
      </c>
      <c r="B1959" s="5">
        <f t="shared" si="156"/>
        <v>4.7942365934450934E-2</v>
      </c>
      <c r="C1959" s="5">
        <f t="shared" si="154"/>
        <v>6.0215611613670381E-2</v>
      </c>
      <c r="D1959">
        <f t="shared" si="155"/>
        <v>1037.8658945783768</v>
      </c>
      <c r="E1959" s="5">
        <f t="shared" si="157"/>
        <v>532.97086539390352</v>
      </c>
    </row>
    <row r="1960" spans="1:5">
      <c r="A1960" s="5">
        <f t="shared" si="153"/>
        <v>195900000</v>
      </c>
      <c r="B1960" s="5">
        <f t="shared" si="156"/>
        <v>4.7966851310311226E-2</v>
      </c>
      <c r="C1960" s="5">
        <f t="shared" si="154"/>
        <v>6.0246365245750902E-2</v>
      </c>
      <c r="D1960">
        <f t="shared" si="155"/>
        <v>1037.3361008598581</v>
      </c>
      <c r="E1960" s="5">
        <f t="shared" si="157"/>
        <v>532.69986420904695</v>
      </c>
    </row>
    <row r="1961" spans="1:5">
      <c r="A1961" s="5">
        <f t="shared" si="153"/>
        <v>196000000</v>
      </c>
      <c r="B1961" s="5">
        <f t="shared" si="156"/>
        <v>4.7991336686171518E-2</v>
      </c>
      <c r="C1961" s="5">
        <f t="shared" si="154"/>
        <v>6.027711887783143E-2</v>
      </c>
      <c r="D1961">
        <f t="shared" si="155"/>
        <v>1036.8068477471747</v>
      </c>
      <c r="E1961" s="5">
        <f t="shared" si="157"/>
        <v>532.42913955706854</v>
      </c>
    </row>
    <row r="1962" spans="1:5">
      <c r="A1962" s="5">
        <f t="shared" si="153"/>
        <v>196100000</v>
      </c>
      <c r="B1962" s="5">
        <f t="shared" si="156"/>
        <v>4.801582206203181E-2</v>
      </c>
      <c r="C1962" s="5">
        <f t="shared" si="154"/>
        <v>6.0307872509911958E-2</v>
      </c>
      <c r="D1962">
        <f t="shared" si="155"/>
        <v>1036.2781344132902</v>
      </c>
      <c r="E1962" s="5">
        <f t="shared" si="157"/>
        <v>532.1586910149199</v>
      </c>
    </row>
    <row r="1963" spans="1:5">
      <c r="A1963" s="5">
        <f t="shared" si="153"/>
        <v>196200000</v>
      </c>
      <c r="B1963" s="5">
        <f t="shared" si="156"/>
        <v>4.8040307437892102E-2</v>
      </c>
      <c r="C1963" s="5">
        <f t="shared" si="154"/>
        <v>6.033862614199248E-2</v>
      </c>
      <c r="D1963">
        <f t="shared" si="155"/>
        <v>1035.7499600328554</v>
      </c>
      <c r="E1963" s="5">
        <f t="shared" si="157"/>
        <v>531.88851816041495</v>
      </c>
    </row>
    <row r="1964" spans="1:5">
      <c r="A1964" s="5">
        <f t="shared" si="153"/>
        <v>196300000</v>
      </c>
      <c r="B1964" s="5">
        <f t="shared" si="156"/>
        <v>4.8064792813752394E-2</v>
      </c>
      <c r="C1964" s="5">
        <f t="shared" si="154"/>
        <v>6.0369379774073008E-2</v>
      </c>
      <c r="D1964">
        <f t="shared" si="155"/>
        <v>1035.222323782202</v>
      </c>
      <c r="E1964" s="5">
        <f t="shared" si="157"/>
        <v>531.61862057222697</v>
      </c>
    </row>
    <row r="1965" spans="1:5">
      <c r="A1965" s="5">
        <f t="shared" si="153"/>
        <v>196400000</v>
      </c>
      <c r="B1965" s="5">
        <f t="shared" si="156"/>
        <v>4.8089278189612686E-2</v>
      </c>
      <c r="C1965" s="5">
        <f t="shared" si="154"/>
        <v>6.0400133406153536E-2</v>
      </c>
      <c r="D1965">
        <f t="shared" si="155"/>
        <v>1034.6952248393393</v>
      </c>
      <c r="E1965" s="5">
        <f t="shared" si="157"/>
        <v>531.34899782988873</v>
      </c>
    </row>
    <row r="1966" spans="1:5">
      <c r="A1966" s="5">
        <f t="shared" ref="A1966:A2029" si="158">A1965+100000</f>
        <v>196500000</v>
      </c>
      <c r="B1966" s="5">
        <f t="shared" si="156"/>
        <v>4.8113763565472978E-2</v>
      </c>
      <c r="C1966" s="5">
        <f t="shared" ref="C1966:C2029" si="159">1.256*A1966/(PI()*$G$6)</f>
        <v>6.0430887038234064E-2</v>
      </c>
      <c r="D1966">
        <f t="shared" ref="D1966:D2029" si="160">($G$2*299792458/$G$6/2*9)^2/(4*$G$3*A1966*(1-EXP(-(C1966/B1966)))^2)</f>
        <v>1034.1686623839503</v>
      </c>
      <c r="E1966" s="5">
        <f t="shared" si="157"/>
        <v>531.0796495137879</v>
      </c>
    </row>
    <row r="1967" spans="1:5">
      <c r="A1967" s="5">
        <f t="shared" si="158"/>
        <v>196600000</v>
      </c>
      <c r="B1967" s="5">
        <f t="shared" si="156"/>
        <v>4.813824894133327E-2</v>
      </c>
      <c r="C1967" s="5">
        <f t="shared" si="159"/>
        <v>6.0461640670314586E-2</v>
      </c>
      <c r="D1967">
        <f t="shared" si="160"/>
        <v>1033.6426355973867</v>
      </c>
      <c r="E1967" s="5">
        <f t="shared" si="157"/>
        <v>530.81057520516617</v>
      </c>
    </row>
    <row r="1968" spans="1:5">
      <c r="A1968" s="5">
        <f t="shared" si="158"/>
        <v>196700000</v>
      </c>
      <c r="B1968" s="5">
        <f t="shared" si="156"/>
        <v>4.8162734317193562E-2</v>
      </c>
      <c r="C1968" s="5">
        <f t="shared" si="159"/>
        <v>6.0492394302395114E-2</v>
      </c>
      <c r="D1968">
        <f t="shared" si="160"/>
        <v>1033.1171436626651</v>
      </c>
      <c r="E1968" s="5">
        <f t="shared" si="157"/>
        <v>530.54177448611711</v>
      </c>
    </row>
    <row r="1969" spans="1:5">
      <c r="A1969" s="5">
        <f t="shared" si="158"/>
        <v>196800000</v>
      </c>
      <c r="B1969" s="5">
        <f t="shared" si="156"/>
        <v>4.8187219693053854E-2</v>
      </c>
      <c r="C1969" s="5">
        <f t="shared" si="159"/>
        <v>6.0523147934475642E-2</v>
      </c>
      <c r="D1969">
        <f t="shared" si="160"/>
        <v>1032.5921857644626</v>
      </c>
      <c r="E1969" s="5">
        <f t="shared" si="157"/>
        <v>530.27324693958326</v>
      </c>
    </row>
    <row r="1970" spans="1:5">
      <c r="A1970" s="5">
        <f t="shared" si="158"/>
        <v>196900000</v>
      </c>
      <c r="B1970" s="5">
        <f t="shared" si="156"/>
        <v>4.8211705068914146E-2</v>
      </c>
      <c r="C1970" s="5">
        <f t="shared" si="159"/>
        <v>6.0553901566556163E-2</v>
      </c>
      <c r="D1970">
        <f t="shared" si="160"/>
        <v>1032.0677610891123</v>
      </c>
      <c r="E1970" s="5">
        <f t="shared" si="157"/>
        <v>530.00499214935485</v>
      </c>
    </row>
    <row r="1971" spans="1:5">
      <c r="A1971" s="5">
        <f t="shared" si="158"/>
        <v>197000000</v>
      </c>
      <c r="B1971" s="5">
        <f t="shared" si="156"/>
        <v>4.8236190444774438E-2</v>
      </c>
      <c r="C1971" s="5">
        <f t="shared" si="159"/>
        <v>6.0584655198636692E-2</v>
      </c>
      <c r="D1971">
        <f t="shared" si="160"/>
        <v>1031.5438688246002</v>
      </c>
      <c r="E1971" s="5">
        <f t="shared" si="157"/>
        <v>529.73700970006666</v>
      </c>
    </row>
    <row r="1972" spans="1:5">
      <c r="A1972" s="5">
        <f t="shared" si="158"/>
        <v>197100000</v>
      </c>
      <c r="B1972" s="5">
        <f t="shared" si="156"/>
        <v>4.826067582063473E-2</v>
      </c>
      <c r="C1972" s="5">
        <f t="shared" si="159"/>
        <v>6.061540883071722E-2</v>
      </c>
      <c r="D1972">
        <f t="shared" si="160"/>
        <v>1031.0205081605591</v>
      </c>
      <c r="E1972" s="5">
        <f t="shared" si="157"/>
        <v>529.46929917719706</v>
      </c>
    </row>
    <row r="1973" spans="1:5">
      <c r="A1973" s="5">
        <f t="shared" si="158"/>
        <v>197200000</v>
      </c>
      <c r="B1973" s="5">
        <f t="shared" si="156"/>
        <v>4.8285161196495022E-2</v>
      </c>
      <c r="C1973" s="5">
        <f t="shared" si="159"/>
        <v>6.0646162462797748E-2</v>
      </c>
      <c r="D1973">
        <f t="shared" si="160"/>
        <v>1030.4976782882668</v>
      </c>
      <c r="E1973" s="5">
        <f t="shared" si="157"/>
        <v>529.20186016706452</v>
      </c>
    </row>
    <row r="1974" spans="1:5">
      <c r="A1974" s="5">
        <f t="shared" si="158"/>
        <v>197300000</v>
      </c>
      <c r="B1974" s="5">
        <f t="shared" si="156"/>
        <v>4.8309646572355314E-2</v>
      </c>
      <c r="C1974" s="5">
        <f t="shared" si="159"/>
        <v>6.0676916094878269E-2</v>
      </c>
      <c r="D1974">
        <f t="shared" si="160"/>
        <v>1029.9753784006398</v>
      </c>
      <c r="E1974" s="5">
        <f t="shared" si="157"/>
        <v>528.93469225682645</v>
      </c>
    </row>
    <row r="1975" spans="1:5">
      <c r="A1975" s="5">
        <f t="shared" si="158"/>
        <v>197400000</v>
      </c>
      <c r="B1975" s="5">
        <f t="shared" si="156"/>
        <v>4.8334131948215606E-2</v>
      </c>
      <c r="C1975" s="5">
        <f t="shared" si="159"/>
        <v>6.0707669726958798E-2</v>
      </c>
      <c r="D1975">
        <f t="shared" si="160"/>
        <v>1029.4536076922302</v>
      </c>
      <c r="E1975" s="5">
        <f t="shared" si="157"/>
        <v>528.66779503447731</v>
      </c>
    </row>
    <row r="1976" spans="1:5">
      <c r="A1976" s="5">
        <f t="shared" si="158"/>
        <v>197500000</v>
      </c>
      <c r="B1976" s="5">
        <f t="shared" si="156"/>
        <v>4.8358617324075898E-2</v>
      </c>
      <c r="C1976" s="5">
        <f t="shared" si="159"/>
        <v>6.0738423359039326E-2</v>
      </c>
      <c r="D1976">
        <f t="shared" si="160"/>
        <v>1028.9323653592214</v>
      </c>
      <c r="E1976" s="5">
        <f t="shared" si="157"/>
        <v>528.40116808884545</v>
      </c>
    </row>
    <row r="1977" spans="1:5">
      <c r="A1977" s="5">
        <f t="shared" si="158"/>
        <v>197600000</v>
      </c>
      <c r="B1977" s="5">
        <f t="shared" si="156"/>
        <v>4.8383102699936183E-2</v>
      </c>
      <c r="C1977" s="5">
        <f t="shared" si="159"/>
        <v>6.0769176991119847E-2</v>
      </c>
      <c r="D1977">
        <f t="shared" si="160"/>
        <v>1028.4116505994241</v>
      </c>
      <c r="E1977" s="5">
        <f t="shared" si="157"/>
        <v>528.13481100959189</v>
      </c>
    </row>
    <row r="1978" spans="1:5">
      <c r="A1978" s="5">
        <f t="shared" si="158"/>
        <v>197700000</v>
      </c>
      <c r="B1978" s="5">
        <f t="shared" si="156"/>
        <v>4.8407588075796475E-2</v>
      </c>
      <c r="C1978" s="5">
        <f t="shared" si="159"/>
        <v>6.0799930623200375E-2</v>
      </c>
      <c r="D1978">
        <f t="shared" si="160"/>
        <v>1027.8914626122723</v>
      </c>
      <c r="E1978" s="5">
        <f t="shared" si="157"/>
        <v>527.86872338720752</v>
      </c>
    </row>
    <row r="1979" spans="1:5">
      <c r="A1979" s="5">
        <f t="shared" si="158"/>
        <v>197800000</v>
      </c>
      <c r="B1979" s="5">
        <f t="shared" si="156"/>
        <v>4.8432073451656767E-2</v>
      </c>
      <c r="C1979" s="5">
        <f t="shared" si="159"/>
        <v>6.0830684255280904E-2</v>
      </c>
      <c r="D1979">
        <f t="shared" si="160"/>
        <v>1027.3718005988183</v>
      </c>
      <c r="E1979" s="5">
        <f t="shared" si="157"/>
        <v>527.60290481301149</v>
      </c>
    </row>
    <row r="1980" spans="1:5">
      <c r="A1980" s="5">
        <f t="shared" si="158"/>
        <v>197900000</v>
      </c>
      <c r="B1980" s="5">
        <f t="shared" si="156"/>
        <v>4.8456558827517059E-2</v>
      </c>
      <c r="C1980" s="5">
        <f t="shared" si="159"/>
        <v>6.0861437887361432E-2</v>
      </c>
      <c r="D1980">
        <f t="shared" si="160"/>
        <v>1026.8526637617292</v>
      </c>
      <c r="E1980" s="5">
        <f t="shared" si="157"/>
        <v>527.3373548791493</v>
      </c>
    </row>
    <row r="1981" spans="1:5">
      <c r="A1981" s="5">
        <f t="shared" si="158"/>
        <v>198000000</v>
      </c>
      <c r="B1981" s="5">
        <f t="shared" si="156"/>
        <v>4.8481044203377351E-2</v>
      </c>
      <c r="C1981" s="5">
        <f t="shared" si="159"/>
        <v>6.0892191519441953E-2</v>
      </c>
      <c r="D1981">
        <f t="shared" si="160"/>
        <v>1026.334051305284</v>
      </c>
      <c r="E1981" s="5">
        <f t="shared" si="157"/>
        <v>527.07207317859013</v>
      </c>
    </row>
    <row r="1982" spans="1:5">
      <c r="A1982" s="5">
        <f t="shared" si="158"/>
        <v>198100000</v>
      </c>
      <c r="B1982" s="5">
        <f t="shared" si="156"/>
        <v>4.8505529579237643E-2</v>
      </c>
      <c r="C1982" s="5">
        <f t="shared" si="159"/>
        <v>6.0922945151522481E-2</v>
      </c>
      <c r="D1982">
        <f t="shared" si="160"/>
        <v>1025.8159624353671</v>
      </c>
      <c r="E1982" s="5">
        <f t="shared" si="157"/>
        <v>526.80705930512488</v>
      </c>
    </row>
    <row r="1983" spans="1:5">
      <c r="A1983" s="5">
        <f t="shared" si="158"/>
        <v>198200000</v>
      </c>
      <c r="B1983" s="5">
        <f t="shared" si="156"/>
        <v>4.8530014955097935E-2</v>
      </c>
      <c r="C1983" s="5">
        <f t="shared" si="159"/>
        <v>6.0953698783603009E-2</v>
      </c>
      <c r="D1983">
        <f t="shared" si="160"/>
        <v>1025.2983963594663</v>
      </c>
      <c r="E1983" s="5">
        <f t="shared" si="157"/>
        <v>526.54231285336425</v>
      </c>
    </row>
    <row r="1984" spans="1:5">
      <c r="A1984" s="5">
        <f t="shared" si="158"/>
        <v>198300000</v>
      </c>
      <c r="B1984" s="5">
        <f t="shared" si="156"/>
        <v>4.8554500330958227E-2</v>
      </c>
      <c r="C1984" s="5">
        <f t="shared" si="159"/>
        <v>6.0984452415683531E-2</v>
      </c>
      <c r="D1984">
        <f t="shared" si="160"/>
        <v>1024.7813522866679</v>
      </c>
      <c r="E1984" s="5">
        <f t="shared" si="157"/>
        <v>526.27783341873703</v>
      </c>
    </row>
    <row r="1985" spans="1:5">
      <c r="A1985" s="5">
        <f t="shared" si="158"/>
        <v>198400000</v>
      </c>
      <c r="B1985" s="5">
        <f t="shared" si="156"/>
        <v>4.8578985706818519E-2</v>
      </c>
      <c r="C1985" s="5">
        <f t="shared" si="159"/>
        <v>6.1015206047764059E-2</v>
      </c>
      <c r="D1985">
        <f t="shared" si="160"/>
        <v>1024.2648294276523</v>
      </c>
      <c r="E1985" s="5">
        <f t="shared" si="157"/>
        <v>526.01362059748749</v>
      </c>
    </row>
    <row r="1986" spans="1:5">
      <c r="A1986" s="5">
        <f t="shared" si="158"/>
        <v>198500000</v>
      </c>
      <c r="B1986" s="5">
        <f t="shared" si="156"/>
        <v>4.860347108267881E-2</v>
      </c>
      <c r="C1986" s="5">
        <f t="shared" si="159"/>
        <v>6.1045959679844587E-2</v>
      </c>
      <c r="D1986">
        <f t="shared" si="160"/>
        <v>1023.7488269946913</v>
      </c>
      <c r="E1986" s="5">
        <f t="shared" si="157"/>
        <v>525.74967398667343</v>
      </c>
    </row>
    <row r="1987" spans="1:5">
      <c r="A1987" s="5">
        <f t="shared" si="158"/>
        <v>198600000</v>
      </c>
      <c r="B1987" s="5">
        <f t="shared" ref="B1987:B2050" si="161">A1987/(PI()*1300000000)</f>
        <v>4.8627956458539102E-2</v>
      </c>
      <c r="C1987" s="5">
        <f t="shared" si="159"/>
        <v>6.1076713311925115E-2</v>
      </c>
      <c r="D1987">
        <f t="shared" si="160"/>
        <v>1023.2333442016427</v>
      </c>
      <c r="E1987" s="5">
        <f t="shared" ref="E1987:E2050" si="162">($G$2*299792458/$G$6/2*9)^2/(4*$G$3*A1987)*(1+($G$7*$G$3*A1987)/($G$2*299792458/$G$6/2*9))^2</f>
        <v>525.48599318416439</v>
      </c>
    </row>
    <row r="1988" spans="1:5">
      <c r="A1988" s="5">
        <f t="shared" si="158"/>
        <v>198700000</v>
      </c>
      <c r="B1988" s="5">
        <f t="shared" si="161"/>
        <v>4.8652441834399394E-2</v>
      </c>
      <c r="C1988" s="5">
        <f t="shared" si="159"/>
        <v>6.1107466944005637E-2</v>
      </c>
      <c r="D1988">
        <f t="shared" si="160"/>
        <v>1022.7183802639468</v>
      </c>
      <c r="E1988" s="5">
        <f t="shared" si="162"/>
        <v>525.22257778863911</v>
      </c>
    </row>
    <row r="1989" spans="1:5">
      <c r="A1989" s="5">
        <f t="shared" si="158"/>
        <v>198800000</v>
      </c>
      <c r="B1989" s="5">
        <f t="shared" si="161"/>
        <v>4.8676927210259686E-2</v>
      </c>
      <c r="C1989" s="5">
        <f t="shared" si="159"/>
        <v>6.1138220576086165E-2</v>
      </c>
      <c r="D1989">
        <f t="shared" si="160"/>
        <v>1022.2039343986228</v>
      </c>
      <c r="E1989" s="5">
        <f t="shared" si="162"/>
        <v>524.95942739958457</v>
      </c>
    </row>
    <row r="1990" spans="1:5">
      <c r="A1990" s="5">
        <f t="shared" si="158"/>
        <v>198900000</v>
      </c>
      <c r="B1990" s="5">
        <f t="shared" si="161"/>
        <v>4.8701412586119978E-2</v>
      </c>
      <c r="C1990" s="5">
        <f t="shared" si="159"/>
        <v>6.1168974208166693E-2</v>
      </c>
      <c r="D1990">
        <f t="shared" si="160"/>
        <v>1021.6900058242646</v>
      </c>
      <c r="E1990" s="5">
        <f t="shared" si="162"/>
        <v>524.69654161729204</v>
      </c>
    </row>
    <row r="1991" spans="1:5">
      <c r="A1991" s="5">
        <f t="shared" si="158"/>
        <v>199000000</v>
      </c>
      <c r="B1991" s="5">
        <f t="shared" si="161"/>
        <v>4.872589796198027E-2</v>
      </c>
      <c r="C1991" s="5">
        <f t="shared" si="159"/>
        <v>6.1199727840247214E-2</v>
      </c>
      <c r="D1991">
        <f t="shared" si="160"/>
        <v>1021.1765937610363</v>
      </c>
      <c r="E1991" s="5">
        <f t="shared" si="162"/>
        <v>524.43392004285704</v>
      </c>
    </row>
    <row r="1992" spans="1:5">
      <c r="A1992" s="5">
        <f t="shared" si="158"/>
        <v>199100000</v>
      </c>
      <c r="B1992" s="5">
        <f t="shared" si="161"/>
        <v>4.8750383337840562E-2</v>
      </c>
      <c r="C1992" s="5">
        <f t="shared" si="159"/>
        <v>6.1230481472327743E-2</v>
      </c>
      <c r="D1992">
        <f t="shared" si="160"/>
        <v>1020.6636974306691</v>
      </c>
      <c r="E1992" s="5">
        <f t="shared" si="162"/>
        <v>524.17156227817634</v>
      </c>
    </row>
    <row r="1993" spans="1:5">
      <c r="A1993" s="5">
        <f t="shared" si="158"/>
        <v>199200000</v>
      </c>
      <c r="B1993" s="5">
        <f t="shared" si="161"/>
        <v>4.8774868713700854E-2</v>
      </c>
      <c r="C1993" s="5">
        <f t="shared" si="159"/>
        <v>6.1261235104408271E-2</v>
      </c>
      <c r="D1993">
        <f t="shared" si="160"/>
        <v>1020.1513160564569</v>
      </c>
      <c r="E1993" s="5">
        <f t="shared" si="162"/>
        <v>523.90946792594616</v>
      </c>
    </row>
    <row r="1994" spans="1:5">
      <c r="A1994" s="5">
        <f t="shared" si="158"/>
        <v>199300000</v>
      </c>
      <c r="B1994" s="5">
        <f t="shared" si="161"/>
        <v>4.8799354089561146E-2</v>
      </c>
      <c r="C1994" s="5">
        <f t="shared" si="159"/>
        <v>6.1291988736488792E-2</v>
      </c>
      <c r="D1994">
        <f t="shared" si="160"/>
        <v>1019.6394488632525</v>
      </c>
      <c r="E1994" s="5">
        <f t="shared" si="162"/>
        <v>523.6476365896599</v>
      </c>
    </row>
    <row r="1995" spans="1:5">
      <c r="A1995" s="5">
        <f t="shared" si="158"/>
        <v>199400000</v>
      </c>
      <c r="B1995" s="5">
        <f t="shared" si="161"/>
        <v>4.8823839465421431E-2</v>
      </c>
      <c r="C1995" s="5">
        <f t="shared" si="159"/>
        <v>6.132274236856932E-2</v>
      </c>
      <c r="D1995">
        <f t="shared" si="160"/>
        <v>1019.1280950774634</v>
      </c>
      <c r="E1995" s="5">
        <f t="shared" si="162"/>
        <v>523.38606787360675</v>
      </c>
    </row>
    <row r="1996" spans="1:5">
      <c r="A1996" s="5">
        <f t="shared" si="158"/>
        <v>199500000</v>
      </c>
      <c r="B1996" s="5">
        <f t="shared" si="161"/>
        <v>4.8848324841281723E-2</v>
      </c>
      <c r="C1996" s="5">
        <f t="shared" si="159"/>
        <v>6.1353496000649849E-2</v>
      </c>
      <c r="D1996">
        <f t="shared" si="160"/>
        <v>1018.6172539270488</v>
      </c>
      <c r="E1996" s="5">
        <f t="shared" si="162"/>
        <v>523.124761382869</v>
      </c>
    </row>
    <row r="1997" spans="1:5">
      <c r="A1997" s="5">
        <f t="shared" si="158"/>
        <v>199600000</v>
      </c>
      <c r="B1997" s="5">
        <f t="shared" si="161"/>
        <v>4.8872810217142015E-2</v>
      </c>
      <c r="C1997" s="5">
        <f t="shared" si="159"/>
        <v>6.1384249632730377E-2</v>
      </c>
      <c r="D1997">
        <f t="shared" si="160"/>
        <v>1018.1069246415142</v>
      </c>
      <c r="E1997" s="5">
        <f t="shared" si="162"/>
        <v>522.86371672332029</v>
      </c>
    </row>
    <row r="1998" spans="1:5">
      <c r="A1998" s="5">
        <f t="shared" si="158"/>
        <v>199700000</v>
      </c>
      <c r="B1998" s="5">
        <f t="shared" si="161"/>
        <v>4.8897295593002307E-2</v>
      </c>
      <c r="C1998" s="5">
        <f t="shared" si="159"/>
        <v>6.1415003264810898E-2</v>
      </c>
      <c r="D1998">
        <f t="shared" si="160"/>
        <v>1017.5971064519091</v>
      </c>
      <c r="E1998" s="5">
        <f t="shared" si="162"/>
        <v>522.60293350162397</v>
      </c>
    </row>
    <row r="1999" spans="1:5">
      <c r="A1999" s="5">
        <f t="shared" si="158"/>
        <v>199800000</v>
      </c>
      <c r="B1999" s="5">
        <f t="shared" si="161"/>
        <v>4.8921780968862599E-2</v>
      </c>
      <c r="C1999" s="5">
        <f t="shared" si="159"/>
        <v>6.1445756896891426E-2</v>
      </c>
      <c r="D1999">
        <f t="shared" si="160"/>
        <v>1017.087798590822</v>
      </c>
      <c r="E1999" s="5">
        <f t="shared" si="162"/>
        <v>522.34241132523073</v>
      </c>
    </row>
    <row r="2000" spans="1:5">
      <c r="A2000" s="5">
        <f t="shared" si="158"/>
        <v>199900000</v>
      </c>
      <c r="B2000" s="5">
        <f t="shared" si="161"/>
        <v>4.8946266344722891E-2</v>
      </c>
      <c r="C2000" s="5">
        <f t="shared" si="159"/>
        <v>6.1476510528971955E-2</v>
      </c>
      <c r="D2000">
        <f t="shared" si="160"/>
        <v>1016.5790002923773</v>
      </c>
      <c r="E2000" s="5">
        <f t="shared" si="162"/>
        <v>522.08214980237653</v>
      </c>
    </row>
    <row r="2001" spans="1:5">
      <c r="A2001" s="5">
        <f t="shared" si="158"/>
        <v>200000000</v>
      </c>
      <c r="B2001" s="5">
        <f t="shared" si="161"/>
        <v>4.8970751720583183E-2</v>
      </c>
      <c r="C2001" s="5">
        <f t="shared" si="159"/>
        <v>6.1507264161052476E-2</v>
      </c>
      <c r="D2001">
        <f t="shared" si="160"/>
        <v>1016.0707107922312</v>
      </c>
      <c r="E2001" s="5">
        <f t="shared" si="162"/>
        <v>521.82214854208121</v>
      </c>
    </row>
    <row r="2002" spans="1:5">
      <c r="A2002" s="5">
        <f t="shared" si="158"/>
        <v>200100000</v>
      </c>
      <c r="B2002" s="5">
        <f t="shared" si="161"/>
        <v>4.8995237096443475E-2</v>
      </c>
      <c r="C2002" s="5">
        <f t="shared" si="159"/>
        <v>6.1538017793133004E-2</v>
      </c>
      <c r="D2002">
        <f t="shared" si="160"/>
        <v>1015.5629293275674</v>
      </c>
      <c r="E2002" s="5">
        <f t="shared" si="162"/>
        <v>521.56240715414583</v>
      </c>
    </row>
    <row r="2003" spans="1:5">
      <c r="A2003" s="5">
        <f t="shared" si="158"/>
        <v>200200000</v>
      </c>
      <c r="B2003" s="5">
        <f t="shared" si="161"/>
        <v>4.9019722472303767E-2</v>
      </c>
      <c r="C2003" s="5">
        <f t="shared" si="159"/>
        <v>6.1568771425213532E-2</v>
      </c>
      <c r="D2003">
        <f t="shared" si="160"/>
        <v>1015.055655137094</v>
      </c>
      <c r="E2003" s="5">
        <f t="shared" si="162"/>
        <v>521.3029252491516</v>
      </c>
    </row>
    <row r="2004" spans="1:5">
      <c r="A2004" s="5">
        <f t="shared" si="158"/>
        <v>200300000</v>
      </c>
      <c r="B2004" s="5">
        <f t="shared" si="161"/>
        <v>4.9044207848164059E-2</v>
      </c>
      <c r="C2004" s="5">
        <f t="shared" si="159"/>
        <v>6.1599525057294061E-2</v>
      </c>
      <c r="D2004">
        <f t="shared" si="160"/>
        <v>1014.5488874610396</v>
      </c>
      <c r="E2004" s="5">
        <f t="shared" si="162"/>
        <v>521.04370243845699</v>
      </c>
    </row>
    <row r="2005" spans="1:5">
      <c r="A2005" s="5">
        <f t="shared" si="158"/>
        <v>200400000</v>
      </c>
      <c r="B2005" s="5">
        <f t="shared" si="161"/>
        <v>4.9068693224024351E-2</v>
      </c>
      <c r="C2005" s="5">
        <f t="shared" si="159"/>
        <v>6.1630278689374582E-2</v>
      </c>
      <c r="D2005">
        <f t="shared" si="160"/>
        <v>1014.0426255411488</v>
      </c>
      <c r="E2005" s="5">
        <f t="shared" si="162"/>
        <v>520.78473833419605</v>
      </c>
    </row>
    <row r="2006" spans="1:5">
      <c r="A2006" s="5">
        <f t="shared" si="158"/>
        <v>200500000</v>
      </c>
      <c r="B2006" s="5">
        <f t="shared" si="161"/>
        <v>4.9093178599884643E-2</v>
      </c>
      <c r="C2006" s="5">
        <f t="shared" si="159"/>
        <v>6.166103232145511E-2</v>
      </c>
      <c r="D2006">
        <f t="shared" si="160"/>
        <v>1013.5368686206793</v>
      </c>
      <c r="E2006" s="5">
        <f t="shared" si="162"/>
        <v>520.52603254927703</v>
      </c>
    </row>
    <row r="2007" spans="1:5">
      <c r="A2007" s="5">
        <f t="shared" si="158"/>
        <v>200600000</v>
      </c>
      <c r="B2007" s="5">
        <f t="shared" si="161"/>
        <v>4.9117663975744935E-2</v>
      </c>
      <c r="C2007" s="5">
        <f t="shared" si="159"/>
        <v>6.1691785953535638E-2</v>
      </c>
      <c r="D2007">
        <f t="shared" si="160"/>
        <v>1013.031615944398</v>
      </c>
      <c r="E2007" s="5">
        <f t="shared" si="162"/>
        <v>520.26758469738013</v>
      </c>
    </row>
    <row r="2008" spans="1:5">
      <c r="A2008" s="5">
        <f t="shared" si="158"/>
        <v>200700000</v>
      </c>
      <c r="B2008" s="5">
        <f t="shared" si="161"/>
        <v>4.9142149351605227E-2</v>
      </c>
      <c r="C2008" s="5">
        <f t="shared" si="159"/>
        <v>6.172253958561616E-2</v>
      </c>
      <c r="D2008">
        <f t="shared" si="160"/>
        <v>1012.5268667585761</v>
      </c>
      <c r="E2008" s="5">
        <f t="shared" si="162"/>
        <v>520.00939439295473</v>
      </c>
    </row>
    <row r="2009" spans="1:5">
      <c r="A2009" s="5">
        <f t="shared" si="158"/>
        <v>200800000</v>
      </c>
      <c r="B2009" s="5">
        <f t="shared" si="161"/>
        <v>4.9166634727465519E-2</v>
      </c>
      <c r="C2009" s="5">
        <f t="shared" si="159"/>
        <v>6.1753293217696688E-2</v>
      </c>
      <c r="D2009">
        <f t="shared" si="160"/>
        <v>1012.0226203109871</v>
      </c>
      <c r="E2009" s="5">
        <f t="shared" si="162"/>
        <v>519.75146125121898</v>
      </c>
    </row>
    <row r="2010" spans="1:5">
      <c r="A2010" s="5">
        <f t="shared" si="158"/>
        <v>200900000</v>
      </c>
      <c r="B2010" s="5">
        <f t="shared" si="161"/>
        <v>4.9191120103325811E-2</v>
      </c>
      <c r="C2010" s="5">
        <f t="shared" si="159"/>
        <v>6.1784046849777216E-2</v>
      </c>
      <c r="D2010">
        <f t="shared" si="160"/>
        <v>1011.5188758509021</v>
      </c>
      <c r="E2010" s="5">
        <f t="shared" si="162"/>
        <v>519.49378488815694</v>
      </c>
    </row>
    <row r="2011" spans="1:5">
      <c r="A2011" s="5">
        <f t="shared" si="158"/>
        <v>201000000</v>
      </c>
      <c r="B2011" s="5">
        <f t="shared" si="161"/>
        <v>4.9215605479186103E-2</v>
      </c>
      <c r="C2011" s="5">
        <f t="shared" si="159"/>
        <v>6.1814800481857744E-2</v>
      </c>
      <c r="D2011">
        <f t="shared" si="160"/>
        <v>1011.0156326290856</v>
      </c>
      <c r="E2011" s="5">
        <f t="shared" si="162"/>
        <v>519.23636492051685</v>
      </c>
    </row>
    <row r="2012" spans="1:5">
      <c r="A2012" s="5">
        <f t="shared" si="158"/>
        <v>201100000</v>
      </c>
      <c r="B2012" s="5">
        <f t="shared" si="161"/>
        <v>4.9240090855046395E-2</v>
      </c>
      <c r="C2012" s="5">
        <f t="shared" si="159"/>
        <v>6.1845554113938266E-2</v>
      </c>
      <c r="D2012">
        <f t="shared" si="160"/>
        <v>1010.5128898977932</v>
      </c>
      <c r="E2012" s="5">
        <f t="shared" si="162"/>
        <v>518.97920096580947</v>
      </c>
    </row>
    <row r="2013" spans="1:5">
      <c r="A2013" s="5">
        <f t="shared" si="158"/>
        <v>201200000</v>
      </c>
      <c r="B2013" s="5">
        <f t="shared" si="161"/>
        <v>4.926457623090668E-2</v>
      </c>
      <c r="C2013" s="5">
        <f t="shared" si="159"/>
        <v>6.1876307746018794E-2</v>
      </c>
      <c r="D2013">
        <f t="shared" si="160"/>
        <v>1010.0106469107666</v>
      </c>
      <c r="E2013" s="5">
        <f t="shared" si="162"/>
        <v>518.72229264230543</v>
      </c>
    </row>
    <row r="2014" spans="1:5">
      <c r="A2014" s="5">
        <f t="shared" si="158"/>
        <v>201300000</v>
      </c>
      <c r="B2014" s="5">
        <f t="shared" si="161"/>
        <v>4.9289061606766972E-2</v>
      </c>
      <c r="C2014" s="5">
        <f t="shared" si="159"/>
        <v>6.1907061378099322E-2</v>
      </c>
      <c r="D2014">
        <f t="shared" si="160"/>
        <v>1009.5089029232302</v>
      </c>
      <c r="E2014" s="5">
        <f t="shared" si="162"/>
        <v>518.46563956903424</v>
      </c>
    </row>
    <row r="2015" spans="1:5">
      <c r="A2015" s="5">
        <f t="shared" si="158"/>
        <v>201400000</v>
      </c>
      <c r="B2015" s="5">
        <f t="shared" si="161"/>
        <v>4.9313546982627264E-2</v>
      </c>
      <c r="C2015" s="5">
        <f t="shared" si="159"/>
        <v>6.1937815010179843E-2</v>
      </c>
      <c r="D2015">
        <f t="shared" si="160"/>
        <v>1009.0076571918878</v>
      </c>
      <c r="E2015" s="5">
        <f t="shared" si="162"/>
        <v>518.2092413657823</v>
      </c>
    </row>
    <row r="2016" spans="1:5">
      <c r="A2016" s="5">
        <f t="shared" si="158"/>
        <v>201500000</v>
      </c>
      <c r="B2016" s="5">
        <f t="shared" si="161"/>
        <v>4.9338032358487556E-2</v>
      </c>
      <c r="C2016" s="5">
        <f t="shared" si="159"/>
        <v>6.1968568642260372E-2</v>
      </c>
      <c r="D2016">
        <f t="shared" si="160"/>
        <v>1008.5069089749193</v>
      </c>
      <c r="E2016" s="5">
        <f t="shared" si="162"/>
        <v>517.95309765309082</v>
      </c>
    </row>
    <row r="2017" spans="1:5">
      <c r="A2017" s="5">
        <f t="shared" si="158"/>
        <v>201600000</v>
      </c>
      <c r="B2017" s="5">
        <f t="shared" si="161"/>
        <v>4.9362517734347848E-2</v>
      </c>
      <c r="C2017" s="5">
        <f t="shared" si="159"/>
        <v>6.19993222743409E-2</v>
      </c>
      <c r="D2017">
        <f t="shared" si="160"/>
        <v>1008.0066575319753</v>
      </c>
      <c r="E2017" s="5">
        <f t="shared" si="162"/>
        <v>517.69720805225279</v>
      </c>
    </row>
    <row r="2018" spans="1:5">
      <c r="A2018" s="5">
        <f t="shared" si="158"/>
        <v>201700000</v>
      </c>
      <c r="B2018" s="5">
        <f t="shared" si="161"/>
        <v>4.938700311020814E-2</v>
      </c>
      <c r="C2018" s="5">
        <f t="shared" si="159"/>
        <v>6.2030075906421428E-2</v>
      </c>
      <c r="D2018">
        <f t="shared" si="160"/>
        <v>1007.5069021241757</v>
      </c>
      <c r="E2018" s="5">
        <f t="shared" si="162"/>
        <v>517.44157218531325</v>
      </c>
    </row>
    <row r="2019" spans="1:5">
      <c r="A2019" s="5">
        <f t="shared" si="158"/>
        <v>201800000</v>
      </c>
      <c r="B2019" s="5">
        <f t="shared" si="161"/>
        <v>4.9411488486068432E-2</v>
      </c>
      <c r="C2019" s="5">
        <f t="shared" si="159"/>
        <v>6.2060829538501949E-2</v>
      </c>
      <c r="D2019">
        <f t="shared" si="160"/>
        <v>1007.0076420141042</v>
      </c>
      <c r="E2019" s="5">
        <f t="shared" si="162"/>
        <v>517.18618967506677</v>
      </c>
    </row>
    <row r="2020" spans="1:5">
      <c r="A2020" s="5">
        <f t="shared" si="158"/>
        <v>201900000</v>
      </c>
      <c r="B2020" s="5">
        <f t="shared" si="161"/>
        <v>4.9435973861928724E-2</v>
      </c>
      <c r="C2020" s="5">
        <f t="shared" si="159"/>
        <v>6.2091583170582478E-2</v>
      </c>
      <c r="D2020">
        <f t="shared" si="160"/>
        <v>1006.508876465806</v>
      </c>
      <c r="E2020" s="5">
        <f t="shared" si="162"/>
        <v>516.93106014505418</v>
      </c>
    </row>
    <row r="2021" spans="1:5">
      <c r="A2021" s="5">
        <f t="shared" si="158"/>
        <v>202000000</v>
      </c>
      <c r="B2021" s="5">
        <f t="shared" si="161"/>
        <v>4.9460459237789016E-2</v>
      </c>
      <c r="C2021" s="5">
        <f t="shared" si="159"/>
        <v>6.2122336802663006E-2</v>
      </c>
      <c r="D2021">
        <f t="shared" si="160"/>
        <v>1006.0106047447833</v>
      </c>
      <c r="E2021" s="5">
        <f t="shared" si="162"/>
        <v>516.67618321956252</v>
      </c>
    </row>
    <row r="2022" spans="1:5">
      <c r="A2022" s="5">
        <f t="shared" si="158"/>
        <v>202100000</v>
      </c>
      <c r="B2022" s="5">
        <f t="shared" si="161"/>
        <v>4.9484944613649308E-2</v>
      </c>
      <c r="C2022" s="5">
        <f t="shared" si="159"/>
        <v>6.2153090434743527E-2</v>
      </c>
      <c r="D2022">
        <f t="shared" si="160"/>
        <v>1005.5128261179922</v>
      </c>
      <c r="E2022" s="5">
        <f t="shared" si="162"/>
        <v>516.4215585236218</v>
      </c>
    </row>
    <row r="2023" spans="1:5">
      <c r="A2023" s="5">
        <f t="shared" si="158"/>
        <v>202200000</v>
      </c>
      <c r="B2023" s="5">
        <f t="shared" si="161"/>
        <v>4.95094299895096E-2</v>
      </c>
      <c r="C2023" s="5">
        <f t="shared" si="159"/>
        <v>6.2183844066824055E-2</v>
      </c>
      <c r="D2023">
        <f t="shared" si="160"/>
        <v>1005.0155398538388</v>
      </c>
      <c r="E2023" s="5">
        <f t="shared" si="162"/>
        <v>516.16718568300462</v>
      </c>
    </row>
    <row r="2024" spans="1:5">
      <c r="A2024" s="5">
        <f t="shared" si="158"/>
        <v>202300000</v>
      </c>
      <c r="B2024" s="5">
        <f t="shared" si="161"/>
        <v>4.9533915365369892E-2</v>
      </c>
      <c r="C2024" s="5">
        <f t="shared" si="159"/>
        <v>6.2214597698904583E-2</v>
      </c>
      <c r="D2024">
        <f t="shared" si="160"/>
        <v>1004.5187452221762</v>
      </c>
      <c r="E2024" s="5">
        <f t="shared" si="162"/>
        <v>515.91306432422289</v>
      </c>
    </row>
    <row r="2025" spans="1:5">
      <c r="A2025" s="5">
        <f t="shared" si="158"/>
        <v>202400000</v>
      </c>
      <c r="B2025" s="5">
        <f t="shared" si="161"/>
        <v>4.9558400741230184E-2</v>
      </c>
      <c r="C2025" s="5">
        <f t="shared" si="159"/>
        <v>6.2245351330985112E-2</v>
      </c>
      <c r="D2025">
        <f t="shared" si="160"/>
        <v>1004.0224414942995</v>
      </c>
      <c r="E2025" s="5">
        <f t="shared" si="162"/>
        <v>515.65919407452725</v>
      </c>
    </row>
    <row r="2026" spans="1:5">
      <c r="A2026" s="5">
        <f t="shared" si="158"/>
        <v>202500000</v>
      </c>
      <c r="B2026" s="5">
        <f t="shared" si="161"/>
        <v>4.9582886117090476E-2</v>
      </c>
      <c r="C2026" s="5">
        <f t="shared" si="159"/>
        <v>6.2276104963065633E-2</v>
      </c>
      <c r="D2026">
        <f t="shared" si="160"/>
        <v>1003.5266279429443</v>
      </c>
      <c r="E2026" s="5">
        <f t="shared" si="162"/>
        <v>515.40557456190356</v>
      </c>
    </row>
    <row r="2027" spans="1:5">
      <c r="A2027" s="5">
        <f t="shared" si="158"/>
        <v>202600000</v>
      </c>
      <c r="B2027" s="5">
        <f t="shared" si="161"/>
        <v>4.9607371492950768E-2</v>
      </c>
      <c r="C2027" s="5">
        <f t="shared" si="159"/>
        <v>6.2306858595146161E-2</v>
      </c>
      <c r="D2027">
        <f t="shared" si="160"/>
        <v>1003.0313038422815</v>
      </c>
      <c r="E2027" s="5">
        <f t="shared" si="162"/>
        <v>515.15220541507324</v>
      </c>
    </row>
    <row r="2028" spans="1:5">
      <c r="A2028" s="5">
        <f t="shared" si="158"/>
        <v>202700000</v>
      </c>
      <c r="B2028" s="5">
        <f t="shared" si="161"/>
        <v>4.963185686881106E-2</v>
      </c>
      <c r="C2028" s="5">
        <f t="shared" si="159"/>
        <v>6.2337612227226689E-2</v>
      </c>
      <c r="D2028">
        <f t="shared" si="160"/>
        <v>1002.5364684679143</v>
      </c>
      <c r="E2028" s="5">
        <f t="shared" si="162"/>
        <v>514.89908626348983</v>
      </c>
    </row>
    <row r="2029" spans="1:5">
      <c r="A2029" s="5">
        <f t="shared" si="158"/>
        <v>202800000</v>
      </c>
      <c r="B2029" s="5">
        <f t="shared" si="161"/>
        <v>4.9656342244671352E-2</v>
      </c>
      <c r="C2029" s="5">
        <f t="shared" si="159"/>
        <v>6.2368365859307211E-2</v>
      </c>
      <c r="D2029">
        <f t="shared" si="160"/>
        <v>1002.0421210968749</v>
      </c>
      <c r="E2029" s="5">
        <f t="shared" si="162"/>
        <v>514.64621673733814</v>
      </c>
    </row>
    <row r="2030" spans="1:5">
      <c r="A2030" s="5">
        <f t="shared" ref="A2030:A2093" si="163">A2029+100000</f>
        <v>202900000</v>
      </c>
      <c r="B2030" s="5">
        <f t="shared" si="161"/>
        <v>4.9680827620531644E-2</v>
      </c>
      <c r="C2030" s="5">
        <f t="shared" ref="C2030:C2093" si="164">1.256*A2030/(PI()*$G$6)</f>
        <v>6.2399119491387739E-2</v>
      </c>
      <c r="D2030">
        <f t="shared" ref="D2030:D2093" si="165">($G$2*299792458/$G$6/2*9)^2/(4*$G$3*A2030*(1-EXP(-(C2030/B2030)))^2)</f>
        <v>1001.5482610076207</v>
      </c>
      <c r="E2030" s="5">
        <f t="shared" si="162"/>
        <v>514.39359646753144</v>
      </c>
    </row>
    <row r="2031" spans="1:5">
      <c r="A2031" s="5">
        <f t="shared" si="163"/>
        <v>203000000</v>
      </c>
      <c r="B2031" s="5">
        <f t="shared" si="161"/>
        <v>4.9705312996391929E-2</v>
      </c>
      <c r="C2031" s="5">
        <f t="shared" si="164"/>
        <v>6.2429873123468267E-2</v>
      </c>
      <c r="D2031">
        <f t="shared" si="165"/>
        <v>1001.0548874800306</v>
      </c>
      <c r="E2031" s="5">
        <f t="shared" si="162"/>
        <v>514.14122508571074</v>
      </c>
    </row>
    <row r="2032" spans="1:5">
      <c r="A2032" s="5">
        <f t="shared" si="163"/>
        <v>203100000</v>
      </c>
      <c r="B2032" s="5">
        <f t="shared" si="161"/>
        <v>4.9729798372252221E-2</v>
      </c>
      <c r="C2032" s="5">
        <f t="shared" si="164"/>
        <v>6.2460626755548795E-2</v>
      </c>
      <c r="D2032">
        <f t="shared" si="165"/>
        <v>1000.5619997954022</v>
      </c>
      <c r="E2032" s="5">
        <f t="shared" si="162"/>
        <v>513.88910222424261</v>
      </c>
    </row>
    <row r="2033" spans="1:5">
      <c r="A2033" s="5">
        <f t="shared" si="163"/>
        <v>203200000</v>
      </c>
      <c r="B2033" s="5">
        <f t="shared" si="161"/>
        <v>4.9754283748112513E-2</v>
      </c>
      <c r="C2033" s="5">
        <f t="shared" si="164"/>
        <v>6.2491380387629317E-2</v>
      </c>
      <c r="D2033">
        <f t="shared" si="165"/>
        <v>1000.069597236448</v>
      </c>
      <c r="E2033" s="5">
        <f t="shared" si="162"/>
        <v>513.63722751621663</v>
      </c>
    </row>
    <row r="2034" spans="1:5">
      <c r="A2034" s="5">
        <f t="shared" si="163"/>
        <v>203300000</v>
      </c>
      <c r="B2034" s="5">
        <f t="shared" si="161"/>
        <v>4.9778769123972805E-2</v>
      </c>
      <c r="C2034" s="5">
        <f t="shared" si="164"/>
        <v>6.2522134019709852E-2</v>
      </c>
      <c r="D2034">
        <f t="shared" si="165"/>
        <v>999.57767908729068</v>
      </c>
      <c r="E2034" s="5">
        <f t="shared" si="162"/>
        <v>513.38560059544534</v>
      </c>
    </row>
    <row r="2035" spans="1:5">
      <c r="A2035" s="5">
        <f t="shared" si="163"/>
        <v>203400000</v>
      </c>
      <c r="B2035" s="5">
        <f t="shared" si="161"/>
        <v>4.9803254499833097E-2</v>
      </c>
      <c r="C2035" s="5">
        <f t="shared" si="164"/>
        <v>6.2552887651790373E-2</v>
      </c>
      <c r="D2035">
        <f t="shared" si="165"/>
        <v>999.08624463346223</v>
      </c>
      <c r="E2035" s="5">
        <f t="shared" si="162"/>
        <v>513.13422109646012</v>
      </c>
    </row>
    <row r="2036" spans="1:5">
      <c r="A2036" s="5">
        <f t="shared" si="163"/>
        <v>203500000</v>
      </c>
      <c r="B2036" s="5">
        <f t="shared" si="161"/>
        <v>4.9827739875693389E-2</v>
      </c>
      <c r="C2036" s="5">
        <f t="shared" si="164"/>
        <v>6.2583641283870894E-2</v>
      </c>
      <c r="D2036">
        <f t="shared" si="165"/>
        <v>998.59529316189798</v>
      </c>
      <c r="E2036" s="5">
        <f t="shared" si="162"/>
        <v>512.88308865451177</v>
      </c>
    </row>
    <row r="2037" spans="1:5">
      <c r="A2037" s="5">
        <f t="shared" si="163"/>
        <v>203600000</v>
      </c>
      <c r="B2037" s="5">
        <f t="shared" si="161"/>
        <v>4.9852225251553681E-2</v>
      </c>
      <c r="C2037" s="5">
        <f t="shared" si="164"/>
        <v>6.261439491595143E-2</v>
      </c>
      <c r="D2037">
        <f t="shared" si="165"/>
        <v>998.10482396093414</v>
      </c>
      <c r="E2037" s="5">
        <f t="shared" si="162"/>
        <v>512.6322029055674</v>
      </c>
    </row>
    <row r="2038" spans="1:5">
      <c r="A2038" s="5">
        <f t="shared" si="163"/>
        <v>203700000</v>
      </c>
      <c r="B2038" s="5">
        <f t="shared" si="161"/>
        <v>4.9876710627413973E-2</v>
      </c>
      <c r="C2038" s="5">
        <f t="shared" si="164"/>
        <v>6.2645148548031951E-2</v>
      </c>
      <c r="D2038">
        <f t="shared" si="165"/>
        <v>997.61483632030547</v>
      </c>
      <c r="E2038" s="5">
        <f t="shared" si="162"/>
        <v>512.38156348630878</v>
      </c>
    </row>
    <row r="2039" spans="1:5">
      <c r="A2039" s="5">
        <f t="shared" si="163"/>
        <v>203800000</v>
      </c>
      <c r="B2039" s="5">
        <f t="shared" si="161"/>
        <v>4.9901196003274265E-2</v>
      </c>
      <c r="C2039" s="5">
        <f t="shared" si="164"/>
        <v>6.2675902180112472E-2</v>
      </c>
      <c r="D2039">
        <f t="shared" si="165"/>
        <v>997.12532953113953</v>
      </c>
      <c r="E2039" s="5">
        <f t="shared" si="162"/>
        <v>512.13117003413083</v>
      </c>
    </row>
    <row r="2040" spans="1:5">
      <c r="A2040" s="5">
        <f t="shared" si="163"/>
        <v>203900000</v>
      </c>
      <c r="B2040" s="5">
        <f t="shared" si="161"/>
        <v>4.9925681379134557E-2</v>
      </c>
      <c r="C2040" s="5">
        <f t="shared" si="164"/>
        <v>6.2706655812193007E-2</v>
      </c>
      <c r="D2040">
        <f t="shared" si="165"/>
        <v>996.63630288595493</v>
      </c>
      <c r="E2040" s="5">
        <f t="shared" si="162"/>
        <v>511.88102218713988</v>
      </c>
    </row>
    <row r="2041" spans="1:5">
      <c r="A2041" s="5">
        <f t="shared" si="163"/>
        <v>204000000</v>
      </c>
      <c r="B2041" s="5">
        <f t="shared" si="161"/>
        <v>4.9950166754994849E-2</v>
      </c>
      <c r="C2041" s="5">
        <f t="shared" si="164"/>
        <v>6.2737409444273529E-2</v>
      </c>
      <c r="D2041">
        <f t="shared" si="165"/>
        <v>996.14775567865809</v>
      </c>
      <c r="E2041" s="5">
        <f t="shared" si="162"/>
        <v>511.63111958415186</v>
      </c>
    </row>
    <row r="2042" spans="1:5">
      <c r="A2042" s="5">
        <f t="shared" si="163"/>
        <v>204100000</v>
      </c>
      <c r="B2042" s="5">
        <f t="shared" si="161"/>
        <v>4.9974652130855141E-2</v>
      </c>
      <c r="C2042" s="5">
        <f t="shared" si="164"/>
        <v>6.276816307635405E-2</v>
      </c>
      <c r="D2042">
        <f t="shared" si="165"/>
        <v>995.65968720453816</v>
      </c>
      <c r="E2042" s="5">
        <f t="shared" si="162"/>
        <v>511.38146186469049</v>
      </c>
    </row>
    <row r="2043" spans="1:5">
      <c r="A2043" s="5">
        <f t="shared" si="163"/>
        <v>204200000</v>
      </c>
      <c r="B2043" s="5">
        <f t="shared" si="161"/>
        <v>4.9999137506715433E-2</v>
      </c>
      <c r="C2043" s="5">
        <f t="shared" si="164"/>
        <v>6.2798916708434585E-2</v>
      </c>
      <c r="D2043">
        <f t="shared" si="165"/>
        <v>995.1720967602655</v>
      </c>
      <c r="E2043" s="5">
        <f t="shared" si="162"/>
        <v>511.13204866898599</v>
      </c>
    </row>
    <row r="2044" spans="1:5">
      <c r="A2044" s="5">
        <f t="shared" si="163"/>
        <v>204300000</v>
      </c>
      <c r="B2044" s="5">
        <f t="shared" si="161"/>
        <v>5.0023622882575725E-2</v>
      </c>
      <c r="C2044" s="5">
        <f t="shared" si="164"/>
        <v>6.2829670340515106E-2</v>
      </c>
      <c r="D2044">
        <f t="shared" si="165"/>
        <v>994.68498364388756</v>
      </c>
      <c r="E2044" s="5">
        <f t="shared" si="162"/>
        <v>510.88287963797217</v>
      </c>
    </row>
    <row r="2045" spans="1:5">
      <c r="A2045" s="5">
        <f t="shared" si="163"/>
        <v>204400000</v>
      </c>
      <c r="B2045" s="5">
        <f t="shared" si="161"/>
        <v>5.0048108258436017E-2</v>
      </c>
      <c r="C2045" s="5">
        <f t="shared" si="164"/>
        <v>6.2860423972595628E-2</v>
      </c>
      <c r="D2045">
        <f t="shared" si="165"/>
        <v>994.198347154825</v>
      </c>
      <c r="E2045" s="5">
        <f t="shared" si="162"/>
        <v>510.63395441328606</v>
      </c>
    </row>
    <row r="2046" spans="1:5">
      <c r="A2046" s="5">
        <f t="shared" si="163"/>
        <v>204500000</v>
      </c>
      <c r="B2046" s="5">
        <f t="shared" si="161"/>
        <v>5.0072593634296308E-2</v>
      </c>
      <c r="C2046" s="5">
        <f t="shared" si="164"/>
        <v>6.2891177604676163E-2</v>
      </c>
      <c r="D2046">
        <f t="shared" si="165"/>
        <v>993.71218659386909</v>
      </c>
      <c r="E2046" s="5">
        <f t="shared" si="162"/>
        <v>510.38527263726576</v>
      </c>
    </row>
    <row r="2047" spans="1:5">
      <c r="A2047" s="5">
        <f t="shared" si="163"/>
        <v>204600000</v>
      </c>
      <c r="B2047" s="5">
        <f t="shared" si="161"/>
        <v>5.00970790101566E-2</v>
      </c>
      <c r="C2047" s="5">
        <f t="shared" si="164"/>
        <v>6.2921931236756684E-2</v>
      </c>
      <c r="D2047">
        <f t="shared" si="165"/>
        <v>993.22650126317808</v>
      </c>
      <c r="E2047" s="5">
        <f t="shared" si="162"/>
        <v>510.13683395294828</v>
      </c>
    </row>
    <row r="2048" spans="1:5">
      <c r="A2048" s="5">
        <f t="shared" si="163"/>
        <v>204700000</v>
      </c>
      <c r="B2048" s="5">
        <f t="shared" si="161"/>
        <v>5.0121564386016892E-2</v>
      </c>
      <c r="C2048" s="5">
        <f t="shared" si="164"/>
        <v>6.2952684868837219E-2</v>
      </c>
      <c r="D2048">
        <f t="shared" si="165"/>
        <v>992.74129046627365</v>
      </c>
      <c r="E2048" s="5">
        <f t="shared" si="162"/>
        <v>509.88863800406824</v>
      </c>
    </row>
    <row r="2049" spans="1:5">
      <c r="A2049" s="5">
        <f t="shared" si="163"/>
        <v>204800000</v>
      </c>
      <c r="B2049" s="5">
        <f t="shared" si="161"/>
        <v>5.0146049761877177E-2</v>
      </c>
      <c r="C2049" s="5">
        <f t="shared" si="164"/>
        <v>6.2983438500917741E-2</v>
      </c>
      <c r="D2049">
        <f t="shared" si="165"/>
        <v>992.25655350803822</v>
      </c>
      <c r="E2049" s="5">
        <f t="shared" si="162"/>
        <v>509.6406844350563</v>
      </c>
    </row>
    <row r="2050" spans="1:5">
      <c r="A2050" s="5">
        <f t="shared" si="163"/>
        <v>204900000</v>
      </c>
      <c r="B2050" s="5">
        <f t="shared" si="161"/>
        <v>5.0170535137737469E-2</v>
      </c>
      <c r="C2050" s="5">
        <f t="shared" si="164"/>
        <v>6.3014192132998262E-2</v>
      </c>
      <c r="D2050">
        <f t="shared" si="165"/>
        <v>991.77228969471082</v>
      </c>
      <c r="E2050" s="5">
        <f t="shared" si="162"/>
        <v>509.39297289103706</v>
      </c>
    </row>
    <row r="2051" spans="1:5">
      <c r="A2051" s="5">
        <f t="shared" si="163"/>
        <v>205000000</v>
      </c>
      <c r="B2051" s="5">
        <f t="shared" ref="B2051:B2114" si="166">A2051/(PI()*1300000000)</f>
        <v>5.0195020513597761E-2</v>
      </c>
      <c r="C2051" s="5">
        <f t="shared" si="164"/>
        <v>6.3044945765078797E-2</v>
      </c>
      <c r="D2051">
        <f t="shared" si="165"/>
        <v>991.28849833388381</v>
      </c>
      <c r="E2051" s="5">
        <f t="shared" ref="E2051:E2114" si="167">($G$2*299792458/$G$6/2*9)^2/(4*$G$3*A2051)*(1+($G$7*$G$3*A2051)/($G$2*299792458/$G$6/2*9))^2</f>
        <v>509.14550301782754</v>
      </c>
    </row>
    <row r="2052" spans="1:5">
      <c r="A2052" s="5">
        <f t="shared" si="163"/>
        <v>205100000</v>
      </c>
      <c r="B2052" s="5">
        <f t="shared" si="166"/>
        <v>5.0219505889458053E-2</v>
      </c>
      <c r="C2052" s="5">
        <f t="shared" si="164"/>
        <v>6.3075699397159318E-2</v>
      </c>
      <c r="D2052">
        <f t="shared" si="165"/>
        <v>990.80517873450128</v>
      </c>
      <c r="E2052" s="5">
        <f t="shared" si="167"/>
        <v>508.89827446193601</v>
      </c>
    </row>
    <row r="2053" spans="1:5">
      <c r="A2053" s="5">
        <f t="shared" si="163"/>
        <v>205200000</v>
      </c>
      <c r="B2053" s="5">
        <f t="shared" si="166"/>
        <v>5.0243991265318345E-2</v>
      </c>
      <c r="C2053" s="5">
        <f t="shared" si="164"/>
        <v>6.310645302923984E-2</v>
      </c>
      <c r="D2053">
        <f t="shared" si="165"/>
        <v>990.32233020685305</v>
      </c>
      <c r="E2053" s="5">
        <f t="shared" si="167"/>
        <v>508.65128687055875</v>
      </c>
    </row>
    <row r="2054" spans="1:5">
      <c r="A2054" s="5">
        <f t="shared" si="163"/>
        <v>205300000</v>
      </c>
      <c r="B2054" s="5">
        <f t="shared" si="166"/>
        <v>5.0268476641178637E-2</v>
      </c>
      <c r="C2054" s="5">
        <f t="shared" si="164"/>
        <v>6.3137206661320375E-2</v>
      </c>
      <c r="D2054">
        <f t="shared" si="165"/>
        <v>989.83995206257282</v>
      </c>
      <c r="E2054" s="5">
        <f t="shared" si="167"/>
        <v>508.4045398915801</v>
      </c>
    </row>
    <row r="2055" spans="1:5">
      <c r="A2055" s="5">
        <f t="shared" si="163"/>
        <v>205400000</v>
      </c>
      <c r="B2055" s="5">
        <f t="shared" si="166"/>
        <v>5.0292962017038929E-2</v>
      </c>
      <c r="C2055" s="5">
        <f t="shared" si="164"/>
        <v>6.3167960293400896E-2</v>
      </c>
      <c r="D2055">
        <f t="shared" si="165"/>
        <v>989.3580436146359</v>
      </c>
      <c r="E2055" s="5">
        <f t="shared" si="167"/>
        <v>508.15803317357046</v>
      </c>
    </row>
    <row r="2056" spans="1:5">
      <c r="A2056" s="5">
        <f t="shared" si="163"/>
        <v>205500000</v>
      </c>
      <c r="B2056" s="5">
        <f t="shared" si="166"/>
        <v>5.0317447392899221E-2</v>
      </c>
      <c r="C2056" s="5">
        <f t="shared" si="164"/>
        <v>6.3198713925481417E-2</v>
      </c>
      <c r="D2056">
        <f t="shared" si="165"/>
        <v>988.8766041773539</v>
      </c>
      <c r="E2056" s="5">
        <f t="shared" si="167"/>
        <v>507.91176636578359</v>
      </c>
    </row>
    <row r="2057" spans="1:5">
      <c r="A2057" s="5">
        <f t="shared" si="163"/>
        <v>205600000</v>
      </c>
      <c r="B2057" s="5">
        <f t="shared" si="166"/>
        <v>5.0341932768759513E-2</v>
      </c>
      <c r="C2057" s="5">
        <f t="shared" si="164"/>
        <v>6.3229467557561952E-2</v>
      </c>
      <c r="D2057">
        <f t="shared" si="165"/>
        <v>988.39563306637274</v>
      </c>
      <c r="E2057" s="5">
        <f t="shared" si="167"/>
        <v>507.66573911815601</v>
      </c>
    </row>
    <row r="2058" spans="1:5">
      <c r="A2058" s="5">
        <f t="shared" si="163"/>
        <v>205700000</v>
      </c>
      <c r="B2058" s="5">
        <f t="shared" si="166"/>
        <v>5.0366418144619805E-2</v>
      </c>
      <c r="C2058" s="5">
        <f t="shared" si="164"/>
        <v>6.3260221189642474E-2</v>
      </c>
      <c r="D2058">
        <f t="shared" si="165"/>
        <v>987.91512959866895</v>
      </c>
      <c r="E2058" s="5">
        <f t="shared" si="167"/>
        <v>507.4199510813051</v>
      </c>
    </row>
    <row r="2059" spans="1:5">
      <c r="A2059" s="5">
        <f t="shared" si="163"/>
        <v>205800000</v>
      </c>
      <c r="B2059" s="5">
        <f t="shared" si="166"/>
        <v>5.0390903520480097E-2</v>
      </c>
      <c r="C2059" s="5">
        <f t="shared" si="164"/>
        <v>6.3290974821722995E-2</v>
      </c>
      <c r="D2059">
        <f t="shared" si="165"/>
        <v>987.43509309254728</v>
      </c>
      <c r="E2059" s="5">
        <f t="shared" si="167"/>
        <v>507.17440190652678</v>
      </c>
    </row>
    <row r="2060" spans="1:5">
      <c r="A2060" s="5">
        <f t="shared" si="163"/>
        <v>205900000</v>
      </c>
      <c r="B2060" s="5">
        <f t="shared" si="166"/>
        <v>5.0415388896340389E-2</v>
      </c>
      <c r="C2060" s="5">
        <f t="shared" si="164"/>
        <v>6.332172845380353E-2</v>
      </c>
      <c r="D2060">
        <f t="shared" si="165"/>
        <v>986.95552286763586</v>
      </c>
      <c r="E2060" s="5">
        <f t="shared" si="167"/>
        <v>506.92909124579489</v>
      </c>
    </row>
    <row r="2061" spans="1:5">
      <c r="A2061" s="5">
        <f t="shared" si="163"/>
        <v>206000000</v>
      </c>
      <c r="B2061" s="5">
        <f t="shared" si="166"/>
        <v>5.0439874272200681E-2</v>
      </c>
      <c r="C2061" s="5">
        <f t="shared" si="164"/>
        <v>6.3352482085884051E-2</v>
      </c>
      <c r="D2061">
        <f t="shared" si="165"/>
        <v>986.47641824488471</v>
      </c>
      <c r="E2061" s="5">
        <f t="shared" si="167"/>
        <v>506.68401875175925</v>
      </c>
    </row>
    <row r="2062" spans="1:5">
      <c r="A2062" s="5">
        <f t="shared" si="163"/>
        <v>206100000</v>
      </c>
      <c r="B2062" s="5">
        <f t="shared" si="166"/>
        <v>5.0464359648060973E-2</v>
      </c>
      <c r="C2062" s="5">
        <f t="shared" si="164"/>
        <v>6.3383235717964587E-2</v>
      </c>
      <c r="D2062">
        <f t="shared" si="165"/>
        <v>985.99777854656099</v>
      </c>
      <c r="E2062" s="5">
        <f t="shared" si="167"/>
        <v>506.4391840777426</v>
      </c>
    </row>
    <row r="2063" spans="1:5">
      <c r="A2063" s="5">
        <f t="shared" si="163"/>
        <v>206200000</v>
      </c>
      <c r="B2063" s="5">
        <f t="shared" si="166"/>
        <v>5.0488845023921265E-2</v>
      </c>
      <c r="C2063" s="5">
        <f t="shared" si="164"/>
        <v>6.3413989350045108E-2</v>
      </c>
      <c r="D2063">
        <f t="shared" si="165"/>
        <v>985.51960309624747</v>
      </c>
      <c r="E2063" s="5">
        <f t="shared" si="167"/>
        <v>506.19458687774159</v>
      </c>
    </row>
    <row r="2064" spans="1:5">
      <c r="A2064" s="5">
        <f t="shared" si="163"/>
        <v>206300000</v>
      </c>
      <c r="B2064" s="5">
        <f t="shared" si="166"/>
        <v>5.0513330399781557E-2</v>
      </c>
      <c r="C2064" s="5">
        <f t="shared" si="164"/>
        <v>6.3444742982125629E-2</v>
      </c>
      <c r="D2064">
        <f t="shared" si="165"/>
        <v>985.0418912188378</v>
      </c>
      <c r="E2064" s="5">
        <f t="shared" si="167"/>
        <v>505.95022680642307</v>
      </c>
    </row>
    <row r="2065" spans="1:5">
      <c r="A2065" s="5">
        <f t="shared" si="163"/>
        <v>206400000</v>
      </c>
      <c r="B2065" s="5">
        <f t="shared" si="166"/>
        <v>5.0537815775641849E-2</v>
      </c>
      <c r="C2065" s="5">
        <f t="shared" si="164"/>
        <v>6.3475496614206164E-2</v>
      </c>
      <c r="D2065">
        <f t="shared" si="165"/>
        <v>984.56464224053411</v>
      </c>
      <c r="E2065" s="5">
        <f t="shared" si="167"/>
        <v>505.70610351912336</v>
      </c>
    </row>
    <row r="2066" spans="1:5">
      <c r="A2066" s="5">
        <f t="shared" si="163"/>
        <v>206500000</v>
      </c>
      <c r="B2066" s="5">
        <f t="shared" si="166"/>
        <v>5.0562301151502134E-2</v>
      </c>
      <c r="C2066" s="5">
        <f t="shared" si="164"/>
        <v>6.3506250246286686E-2</v>
      </c>
      <c r="D2066">
        <f t="shared" si="165"/>
        <v>984.08785548884373</v>
      </c>
      <c r="E2066" s="5">
        <f t="shared" si="167"/>
        <v>505.46221667184608</v>
      </c>
    </row>
    <row r="2067" spans="1:5">
      <c r="A2067" s="5">
        <f t="shared" si="163"/>
        <v>206600000</v>
      </c>
      <c r="B2067" s="5">
        <f t="shared" si="166"/>
        <v>5.0586786527362426E-2</v>
      </c>
      <c r="C2067" s="5">
        <f t="shared" si="164"/>
        <v>6.3537003878367207E-2</v>
      </c>
      <c r="D2067">
        <f t="shared" si="165"/>
        <v>983.61153029257616</v>
      </c>
      <c r="E2067" s="5">
        <f t="shared" si="167"/>
        <v>505.2185659212613</v>
      </c>
    </row>
    <row r="2068" spans="1:5">
      <c r="A2068" s="5">
        <f t="shared" si="163"/>
        <v>206700000</v>
      </c>
      <c r="B2068" s="5">
        <f t="shared" si="166"/>
        <v>5.0611271903222718E-2</v>
      </c>
      <c r="C2068" s="5">
        <f t="shared" si="164"/>
        <v>6.3567757510447742E-2</v>
      </c>
      <c r="D2068">
        <f t="shared" si="165"/>
        <v>983.13566598183922</v>
      </c>
      <c r="E2068" s="5">
        <f t="shared" si="167"/>
        <v>504.9751509247032</v>
      </c>
    </row>
    <row r="2069" spans="1:5">
      <c r="A2069" s="5">
        <f t="shared" si="163"/>
        <v>206800000</v>
      </c>
      <c r="B2069" s="5">
        <f t="shared" si="166"/>
        <v>5.063575727908301E-2</v>
      </c>
      <c r="C2069" s="5">
        <f t="shared" si="164"/>
        <v>6.3598511142528263E-2</v>
      </c>
      <c r="D2069">
        <f t="shared" si="165"/>
        <v>982.66026188803778</v>
      </c>
      <c r="E2069" s="5">
        <f t="shared" si="167"/>
        <v>504.7319713401688</v>
      </c>
    </row>
    <row r="2070" spans="1:5">
      <c r="A2070" s="5">
        <f t="shared" si="163"/>
        <v>206900000</v>
      </c>
      <c r="B2070" s="5">
        <f t="shared" si="166"/>
        <v>5.0660242654943302E-2</v>
      </c>
      <c r="C2070" s="5">
        <f t="shared" si="164"/>
        <v>6.3629264774608785E-2</v>
      </c>
      <c r="D2070">
        <f t="shared" si="165"/>
        <v>982.18531734386772</v>
      </c>
      <c r="E2070" s="5">
        <f t="shared" si="167"/>
        <v>504.48902682631666</v>
      </c>
    </row>
    <row r="2071" spans="1:5">
      <c r="A2071" s="5">
        <f t="shared" si="163"/>
        <v>207000000</v>
      </c>
      <c r="B2071" s="5">
        <f t="shared" si="166"/>
        <v>5.0684728030803594E-2</v>
      </c>
      <c r="C2071" s="5">
        <f t="shared" si="164"/>
        <v>6.366001840668932E-2</v>
      </c>
      <c r="D2071">
        <f t="shared" si="165"/>
        <v>981.71083168331506</v>
      </c>
      <c r="E2071" s="5">
        <f t="shared" si="167"/>
        <v>504.24631704246423</v>
      </c>
    </row>
    <row r="2072" spans="1:5">
      <c r="A2072" s="5">
        <f t="shared" si="163"/>
        <v>207100000</v>
      </c>
      <c r="B2072" s="5">
        <f t="shared" si="166"/>
        <v>5.0709213406663886E-2</v>
      </c>
      <c r="C2072" s="5">
        <f t="shared" si="164"/>
        <v>6.3690772038769841E-2</v>
      </c>
      <c r="D2072">
        <f t="shared" si="165"/>
        <v>981.23680424165241</v>
      </c>
      <c r="E2072" s="5">
        <f t="shared" si="167"/>
        <v>504.00384164858741</v>
      </c>
    </row>
    <row r="2073" spans="1:5">
      <c r="A2073" s="5">
        <f t="shared" si="163"/>
        <v>207200000</v>
      </c>
      <c r="B2073" s="5">
        <f t="shared" si="166"/>
        <v>5.0733698782524178E-2</v>
      </c>
      <c r="C2073" s="5">
        <f t="shared" si="164"/>
        <v>6.3721525670850362E-2</v>
      </c>
      <c r="D2073">
        <f t="shared" si="165"/>
        <v>980.76323435543554</v>
      </c>
      <c r="E2073" s="5">
        <f t="shared" si="167"/>
        <v>503.76160030531855</v>
      </c>
    </row>
    <row r="2074" spans="1:5">
      <c r="A2074" s="5">
        <f t="shared" si="163"/>
        <v>207300000</v>
      </c>
      <c r="B2074" s="5">
        <f t="shared" si="166"/>
        <v>5.075818415838447E-2</v>
      </c>
      <c r="C2074" s="5">
        <f t="shared" si="164"/>
        <v>6.3752279302930898E-2</v>
      </c>
      <c r="D2074">
        <f t="shared" si="165"/>
        <v>980.29012136249992</v>
      </c>
      <c r="E2074" s="5">
        <f t="shared" si="167"/>
        <v>503.51959267394483</v>
      </c>
    </row>
    <row r="2075" spans="1:5">
      <c r="A2075" s="5">
        <f t="shared" si="163"/>
        <v>207400000</v>
      </c>
      <c r="B2075" s="5">
        <f t="shared" si="166"/>
        <v>5.0782669534244762E-2</v>
      </c>
      <c r="C2075" s="5">
        <f t="shared" si="164"/>
        <v>6.3783032935011419E-2</v>
      </c>
      <c r="D2075">
        <f t="shared" si="165"/>
        <v>979.81746460195859</v>
      </c>
      <c r="E2075" s="5">
        <f t="shared" si="167"/>
        <v>503.2778184164066</v>
      </c>
    </row>
    <row r="2076" spans="1:5">
      <c r="A2076" s="5">
        <f t="shared" si="163"/>
        <v>207500000</v>
      </c>
      <c r="B2076" s="5">
        <f t="shared" si="166"/>
        <v>5.0807154910105054E-2</v>
      </c>
      <c r="C2076" s="5">
        <f t="shared" si="164"/>
        <v>6.3813786567091954E-2</v>
      </c>
      <c r="D2076">
        <f t="shared" si="165"/>
        <v>979.34526341419848</v>
      </c>
      <c r="E2076" s="5">
        <f t="shared" si="167"/>
        <v>503.03627719529595</v>
      </c>
    </row>
    <row r="2077" spans="1:5">
      <c r="A2077" s="5">
        <f t="shared" si="163"/>
        <v>207600000</v>
      </c>
      <c r="B2077" s="5">
        <f t="shared" si="166"/>
        <v>5.0831640285965346E-2</v>
      </c>
      <c r="C2077" s="5">
        <f t="shared" si="164"/>
        <v>6.3844540199172475E-2</v>
      </c>
      <c r="D2077">
        <f t="shared" si="165"/>
        <v>978.87351714087777</v>
      </c>
      <c r="E2077" s="5">
        <f t="shared" si="167"/>
        <v>502.7949686738549</v>
      </c>
    </row>
    <row r="2078" spans="1:5">
      <c r="A2078" s="5">
        <f t="shared" si="163"/>
        <v>207700000</v>
      </c>
      <c r="B2078" s="5">
        <f t="shared" si="166"/>
        <v>5.0856125661825638E-2</v>
      </c>
      <c r="C2078" s="5">
        <f t="shared" si="164"/>
        <v>6.3875293831252997E-2</v>
      </c>
      <c r="D2078">
        <f t="shared" si="165"/>
        <v>978.40222512492164</v>
      </c>
      <c r="E2078" s="5">
        <f t="shared" si="167"/>
        <v>502.55389251597438</v>
      </c>
    </row>
    <row r="2079" spans="1:5">
      <c r="A2079" s="5">
        <f t="shared" si="163"/>
        <v>207800000</v>
      </c>
      <c r="B2079" s="5">
        <f t="shared" si="166"/>
        <v>5.088061103768593E-2</v>
      </c>
      <c r="C2079" s="5">
        <f t="shared" si="164"/>
        <v>6.3906047463333532E-2</v>
      </c>
      <c r="D2079">
        <f t="shared" si="165"/>
        <v>977.93138671052088</v>
      </c>
      <c r="E2079" s="5">
        <f t="shared" si="167"/>
        <v>502.31304838619178</v>
      </c>
    </row>
    <row r="2080" spans="1:5">
      <c r="A2080" s="5">
        <f t="shared" si="163"/>
        <v>207900000</v>
      </c>
      <c r="B2080" s="5">
        <f t="shared" si="166"/>
        <v>5.0905096413546222E-2</v>
      </c>
      <c r="C2080" s="5">
        <f t="shared" si="164"/>
        <v>6.3936801095414053E-2</v>
      </c>
      <c r="D2080">
        <f t="shared" si="165"/>
        <v>977.46100124312761</v>
      </c>
      <c r="E2080" s="5">
        <f t="shared" si="167"/>
        <v>502.07243594969032</v>
      </c>
    </row>
    <row r="2081" spans="1:5">
      <c r="A2081" s="5">
        <f t="shared" si="163"/>
        <v>208000000</v>
      </c>
      <c r="B2081" s="5">
        <f t="shared" si="166"/>
        <v>5.0929581789406514E-2</v>
      </c>
      <c r="C2081" s="5">
        <f t="shared" si="164"/>
        <v>6.3967554727494574E-2</v>
      </c>
      <c r="D2081">
        <f t="shared" si="165"/>
        <v>976.99106806945292</v>
      </c>
      <c r="E2081" s="5">
        <f t="shared" si="167"/>
        <v>501.83205487229696</v>
      </c>
    </row>
    <row r="2082" spans="1:5">
      <c r="A2082" s="5">
        <f t="shared" si="163"/>
        <v>208100000</v>
      </c>
      <c r="B2082" s="5">
        <f t="shared" si="166"/>
        <v>5.0954067165266806E-2</v>
      </c>
      <c r="C2082" s="5">
        <f t="shared" si="164"/>
        <v>6.399830835957511E-2</v>
      </c>
      <c r="D2082">
        <f t="shared" si="165"/>
        <v>976.52158653746392</v>
      </c>
      <c r="E2082" s="5">
        <f t="shared" si="167"/>
        <v>501.5919048204812</v>
      </c>
    </row>
    <row r="2083" spans="1:5">
      <c r="A2083" s="5">
        <f t="shared" si="163"/>
        <v>208200000</v>
      </c>
      <c r="B2083" s="5">
        <f t="shared" si="166"/>
        <v>5.0978552541127098E-2</v>
      </c>
      <c r="C2083" s="5">
        <f t="shared" si="164"/>
        <v>6.4029061991655631E-2</v>
      </c>
      <c r="D2083">
        <f t="shared" si="165"/>
        <v>976.05255599637951</v>
      </c>
      <c r="E2083" s="5">
        <f t="shared" si="167"/>
        <v>501.35198546135297</v>
      </c>
    </row>
    <row r="2084" spans="1:5">
      <c r="A2084" s="5">
        <f t="shared" si="163"/>
        <v>208300000</v>
      </c>
      <c r="B2084" s="5">
        <f t="shared" si="166"/>
        <v>5.1003037916987383E-2</v>
      </c>
      <c r="C2084" s="5">
        <f t="shared" si="164"/>
        <v>6.4059815623736152E-2</v>
      </c>
      <c r="D2084">
        <f t="shared" si="165"/>
        <v>975.58397579666939</v>
      </c>
      <c r="E2084" s="5">
        <f t="shared" si="167"/>
        <v>501.1122964626619</v>
      </c>
    </row>
    <row r="2085" spans="1:5">
      <c r="A2085" s="5">
        <f t="shared" si="163"/>
        <v>208400000</v>
      </c>
      <c r="B2085" s="5">
        <f t="shared" si="166"/>
        <v>5.1027523292847675E-2</v>
      </c>
      <c r="C2085" s="5">
        <f t="shared" si="164"/>
        <v>6.4090569255816687E-2</v>
      </c>
      <c r="D2085">
        <f t="shared" si="165"/>
        <v>975.11584529004881</v>
      </c>
      <c r="E2085" s="5">
        <f t="shared" si="167"/>
        <v>500.8728374927947</v>
      </c>
    </row>
    <row r="2086" spans="1:5">
      <c r="A2086" s="5">
        <f t="shared" si="163"/>
        <v>208500000</v>
      </c>
      <c r="B2086" s="5">
        <f t="shared" si="166"/>
        <v>5.1052008668707967E-2</v>
      </c>
      <c r="C2086" s="5">
        <f t="shared" si="164"/>
        <v>6.4121322887897209E-2</v>
      </c>
      <c r="D2086">
        <f t="shared" si="165"/>
        <v>974.64816382947834</v>
      </c>
      <c r="E2086" s="5">
        <f t="shared" si="167"/>
        <v>500.63360822077505</v>
      </c>
    </row>
    <row r="2087" spans="1:5">
      <c r="A2087" s="5">
        <f t="shared" si="163"/>
        <v>208600000</v>
      </c>
      <c r="B2087" s="5">
        <f t="shared" si="166"/>
        <v>5.1076494044568259E-2</v>
      </c>
      <c r="C2087" s="5">
        <f t="shared" si="164"/>
        <v>6.415207651997773E-2</v>
      </c>
      <c r="D2087">
        <f t="shared" si="165"/>
        <v>974.18093076915738</v>
      </c>
      <c r="E2087" s="5">
        <f t="shared" si="167"/>
        <v>500.39460831626081</v>
      </c>
    </row>
    <row r="2088" spans="1:5">
      <c r="A2088" s="5">
        <f t="shared" si="163"/>
        <v>208700000</v>
      </c>
      <c r="B2088" s="5">
        <f t="shared" si="166"/>
        <v>5.1100979420428551E-2</v>
      </c>
      <c r="C2088" s="5">
        <f t="shared" si="164"/>
        <v>6.4182830152058265E-2</v>
      </c>
      <c r="D2088">
        <f t="shared" si="165"/>
        <v>973.71414546452434</v>
      </c>
      <c r="E2088" s="5">
        <f t="shared" si="167"/>
        <v>500.15583744954267</v>
      </c>
    </row>
    <row r="2089" spans="1:5">
      <c r="A2089" s="5">
        <f t="shared" si="163"/>
        <v>208800000</v>
      </c>
      <c r="B2089" s="5">
        <f t="shared" si="166"/>
        <v>5.1125464796288843E-2</v>
      </c>
      <c r="C2089" s="5">
        <f t="shared" si="164"/>
        <v>6.4213583784138786E-2</v>
      </c>
      <c r="D2089">
        <f t="shared" si="165"/>
        <v>973.24780727225198</v>
      </c>
      <c r="E2089" s="5">
        <f t="shared" si="167"/>
        <v>499.91729529154372</v>
      </c>
    </row>
    <row r="2090" spans="1:5">
      <c r="A2090" s="5">
        <f t="shared" si="163"/>
        <v>208900000</v>
      </c>
      <c r="B2090" s="5">
        <f t="shared" si="166"/>
        <v>5.1149950172149135E-2</v>
      </c>
      <c r="C2090" s="5">
        <f t="shared" si="164"/>
        <v>6.4244337416219321E-2</v>
      </c>
      <c r="D2090">
        <f t="shared" si="165"/>
        <v>972.781915550245</v>
      </c>
      <c r="E2090" s="5">
        <f t="shared" si="167"/>
        <v>499.67898151381661</v>
      </c>
    </row>
    <row r="2091" spans="1:5">
      <c r="A2091" s="5">
        <f t="shared" si="163"/>
        <v>209000000</v>
      </c>
      <c r="B2091" s="5">
        <f t="shared" si="166"/>
        <v>5.1174435548009427E-2</v>
      </c>
      <c r="C2091" s="5">
        <f t="shared" si="164"/>
        <v>6.4275091048299843E-2</v>
      </c>
      <c r="D2091">
        <f t="shared" si="165"/>
        <v>972.31646965763741</v>
      </c>
      <c r="E2091" s="5">
        <f t="shared" si="167"/>
        <v>499.44089578854283</v>
      </c>
    </row>
    <row r="2092" spans="1:5">
      <c r="A2092" s="5">
        <f t="shared" si="163"/>
        <v>209100000</v>
      </c>
      <c r="B2092" s="5">
        <f t="shared" si="166"/>
        <v>5.1198920923869719E-2</v>
      </c>
      <c r="C2092" s="5">
        <f t="shared" si="164"/>
        <v>6.4305844680380364E-2</v>
      </c>
      <c r="D2092">
        <f t="shared" si="165"/>
        <v>971.85146895478817</v>
      </c>
      <c r="E2092" s="5">
        <f t="shared" si="167"/>
        <v>499.20303778853093</v>
      </c>
    </row>
    <row r="2093" spans="1:5">
      <c r="A2093" s="5">
        <f t="shared" si="163"/>
        <v>209200000</v>
      </c>
      <c r="B2093" s="5">
        <f t="shared" si="166"/>
        <v>5.1223406299730011E-2</v>
      </c>
      <c r="C2093" s="5">
        <f t="shared" si="164"/>
        <v>6.4336598312460899E-2</v>
      </c>
      <c r="D2093">
        <f t="shared" si="165"/>
        <v>971.38691280328032</v>
      </c>
      <c r="E2093" s="5">
        <f t="shared" si="167"/>
        <v>498.96540718721496</v>
      </c>
    </row>
    <row r="2094" spans="1:5">
      <c r="A2094" s="5">
        <f t="shared" ref="A2094:A2157" si="168">A2093+100000</f>
        <v>209300000</v>
      </c>
      <c r="B2094" s="5">
        <f t="shared" si="166"/>
        <v>5.1247891675590303E-2</v>
      </c>
      <c r="C2094" s="5">
        <f t="shared" ref="C2094:C2157" si="169">1.256*A2094/(PI()*$G$6)</f>
        <v>6.4367351944541421E-2</v>
      </c>
      <c r="D2094">
        <f t="shared" ref="D2094:D2157" si="170">($G$2*299792458/$G$6/2*9)^2/(4*$G$3*A2094*(1-EXP(-(C2094/B2094)))^2)</f>
        <v>970.92280056591608</v>
      </c>
      <c r="E2094" s="5">
        <f t="shared" si="167"/>
        <v>498.72800365865339</v>
      </c>
    </row>
    <row r="2095" spans="1:5">
      <c r="A2095" s="5">
        <f t="shared" si="168"/>
        <v>209400000</v>
      </c>
      <c r="B2095" s="5">
        <f t="shared" si="166"/>
        <v>5.1272377051450595E-2</v>
      </c>
      <c r="C2095" s="5">
        <f t="shared" si="169"/>
        <v>6.4398105576621942E-2</v>
      </c>
      <c r="D2095">
        <f t="shared" si="170"/>
        <v>970.45913160671546</v>
      </c>
      <c r="E2095" s="5">
        <f t="shared" si="167"/>
        <v>498.49082687752684</v>
      </c>
    </row>
    <row r="2096" spans="1:5">
      <c r="A2096" s="5">
        <f t="shared" si="168"/>
        <v>209500000</v>
      </c>
      <c r="B2096" s="5">
        <f t="shared" si="166"/>
        <v>5.1296862427310887E-2</v>
      </c>
      <c r="C2096" s="5">
        <f t="shared" si="169"/>
        <v>6.4428859208702477E-2</v>
      </c>
      <c r="D2096">
        <f t="shared" si="170"/>
        <v>969.99590529091279</v>
      </c>
      <c r="E2096" s="5">
        <f t="shared" si="167"/>
        <v>498.25387651913763</v>
      </c>
    </row>
    <row r="2097" spans="1:5">
      <c r="A2097" s="5">
        <f t="shared" si="168"/>
        <v>209600000</v>
      </c>
      <c r="B2097" s="5">
        <f t="shared" si="166"/>
        <v>5.1321347803171179E-2</v>
      </c>
      <c r="C2097" s="5">
        <f t="shared" si="169"/>
        <v>6.4459612840782998E-2</v>
      </c>
      <c r="D2097">
        <f t="shared" si="170"/>
        <v>969.53312098495337</v>
      </c>
      <c r="E2097" s="5">
        <f t="shared" si="167"/>
        <v>498.01715225940694</v>
      </c>
    </row>
    <row r="2098" spans="1:5">
      <c r="A2098" s="5">
        <f t="shared" si="168"/>
        <v>209700000</v>
      </c>
      <c r="B2098" s="5">
        <f t="shared" si="166"/>
        <v>5.1345833179031471E-2</v>
      </c>
      <c r="C2098" s="5">
        <f t="shared" si="169"/>
        <v>6.449036647286352E-2</v>
      </c>
      <c r="D2098">
        <f t="shared" si="170"/>
        <v>969.07077805649124</v>
      </c>
      <c r="E2098" s="5">
        <f t="shared" si="167"/>
        <v>497.78065377487479</v>
      </c>
    </row>
    <row r="2099" spans="1:5">
      <c r="A2099" s="5">
        <f t="shared" si="168"/>
        <v>209800000</v>
      </c>
      <c r="B2099" s="5">
        <f t="shared" si="166"/>
        <v>5.1370318554891763E-2</v>
      </c>
      <c r="C2099" s="5">
        <f t="shared" si="169"/>
        <v>6.4521120104944055E-2</v>
      </c>
      <c r="D2099">
        <f t="shared" si="170"/>
        <v>968.60887587438629</v>
      </c>
      <c r="E2099" s="5">
        <f t="shared" si="167"/>
        <v>497.54438074269791</v>
      </c>
    </row>
    <row r="2100" spans="1:5">
      <c r="A2100" s="5">
        <f t="shared" si="168"/>
        <v>209900000</v>
      </c>
      <c r="B2100" s="5">
        <f t="shared" si="166"/>
        <v>5.1394803930752055E-2</v>
      </c>
      <c r="C2100" s="5">
        <f t="shared" si="169"/>
        <v>6.4551873737024576E-2</v>
      </c>
      <c r="D2100">
        <f t="shared" si="170"/>
        <v>968.14741380870043</v>
      </c>
      <c r="E2100" s="5">
        <f t="shared" si="167"/>
        <v>497.30833284064784</v>
      </c>
    </row>
    <row r="2101" spans="1:5">
      <c r="A2101" s="5">
        <f t="shared" si="168"/>
        <v>210000000</v>
      </c>
      <c r="B2101" s="5">
        <f t="shared" si="166"/>
        <v>5.1419289306612347E-2</v>
      </c>
      <c r="C2101" s="5">
        <f t="shared" si="169"/>
        <v>6.4582627369105097E-2</v>
      </c>
      <c r="D2101">
        <f t="shared" si="170"/>
        <v>967.68639123069624</v>
      </c>
      <c r="E2101" s="5">
        <f t="shared" si="167"/>
        <v>497.07250974711025</v>
      </c>
    </row>
    <row r="2102" spans="1:5">
      <c r="A2102" s="5">
        <f t="shared" si="168"/>
        <v>210100000</v>
      </c>
      <c r="B2102" s="5">
        <f t="shared" si="166"/>
        <v>5.1443774682472632E-2</v>
      </c>
      <c r="C2102" s="5">
        <f t="shared" si="169"/>
        <v>6.4613381001185632E-2</v>
      </c>
      <c r="D2102">
        <f t="shared" si="170"/>
        <v>967.22580751283283</v>
      </c>
      <c r="E2102" s="5">
        <f t="shared" si="167"/>
        <v>496.83691114108279</v>
      </c>
    </row>
    <row r="2103" spans="1:5">
      <c r="A2103" s="5">
        <f t="shared" si="168"/>
        <v>210200000</v>
      </c>
      <c r="B2103" s="5">
        <f t="shared" si="166"/>
        <v>5.1468260058332924E-2</v>
      </c>
      <c r="C2103" s="5">
        <f t="shared" si="169"/>
        <v>6.4644134633266154E-2</v>
      </c>
      <c r="D2103">
        <f t="shared" si="170"/>
        <v>966.76566202876415</v>
      </c>
      <c r="E2103" s="5">
        <f t="shared" si="167"/>
        <v>496.60153670217443</v>
      </c>
    </row>
    <row r="2104" spans="1:5">
      <c r="A2104" s="5">
        <f t="shared" si="168"/>
        <v>210300000</v>
      </c>
      <c r="B2104" s="5">
        <f t="shared" si="166"/>
        <v>5.1492745434193216E-2</v>
      </c>
      <c r="C2104" s="5">
        <f t="shared" si="169"/>
        <v>6.4674888265346689E-2</v>
      </c>
      <c r="D2104">
        <f t="shared" si="170"/>
        <v>966.30595415333426</v>
      </c>
      <c r="E2104" s="5">
        <f t="shared" si="167"/>
        <v>496.36638611060312</v>
      </c>
    </row>
    <row r="2105" spans="1:5">
      <c r="A2105" s="5">
        <f t="shared" si="168"/>
        <v>210400000</v>
      </c>
      <c r="B2105" s="5">
        <f t="shared" si="166"/>
        <v>5.1517230810053508E-2</v>
      </c>
      <c r="C2105" s="5">
        <f t="shared" si="169"/>
        <v>6.470564189742721E-2</v>
      </c>
      <c r="D2105">
        <f t="shared" si="170"/>
        <v>965.84668326257713</v>
      </c>
      <c r="E2105" s="5">
        <f t="shared" si="167"/>
        <v>496.13145904719505</v>
      </c>
    </row>
    <row r="2106" spans="1:5">
      <c r="A2106" s="5">
        <f t="shared" si="168"/>
        <v>210500000</v>
      </c>
      <c r="B2106" s="5">
        <f t="shared" si="166"/>
        <v>5.15417161859138E-2</v>
      </c>
      <c r="C2106" s="5">
        <f t="shared" si="169"/>
        <v>6.4736395529507731E-2</v>
      </c>
      <c r="D2106">
        <f t="shared" si="170"/>
        <v>965.38784873371128</v>
      </c>
      <c r="E2106" s="5">
        <f t="shared" si="167"/>
        <v>495.89675519338249</v>
      </c>
    </row>
    <row r="2107" spans="1:5">
      <c r="A2107" s="5">
        <f t="shared" si="168"/>
        <v>210600000</v>
      </c>
      <c r="B2107" s="5">
        <f t="shared" si="166"/>
        <v>5.1566201561774092E-2</v>
      </c>
      <c r="C2107" s="5">
        <f t="shared" si="169"/>
        <v>6.4767149161588267E-2</v>
      </c>
      <c r="D2107">
        <f t="shared" si="170"/>
        <v>964.92944994513857</v>
      </c>
      <c r="E2107" s="5">
        <f t="shared" si="167"/>
        <v>495.66227423120307</v>
      </c>
    </row>
    <row r="2108" spans="1:5">
      <c r="A2108" s="5">
        <f t="shared" si="168"/>
        <v>210700000</v>
      </c>
      <c r="B2108" s="5">
        <f t="shared" si="166"/>
        <v>5.1590686937634384E-2</v>
      </c>
      <c r="C2108" s="5">
        <f t="shared" si="169"/>
        <v>6.4797902793668788E-2</v>
      </c>
      <c r="D2108">
        <f t="shared" si="170"/>
        <v>964.47148627644151</v>
      </c>
      <c r="E2108" s="5">
        <f t="shared" si="167"/>
        <v>495.42801584329823</v>
      </c>
    </row>
    <row r="2109" spans="1:5">
      <c r="A2109" s="5">
        <f t="shared" si="168"/>
        <v>210800000</v>
      </c>
      <c r="B2109" s="5">
        <f t="shared" si="166"/>
        <v>5.1615172313494675E-2</v>
      </c>
      <c r="C2109" s="5">
        <f t="shared" si="169"/>
        <v>6.4828656425749309E-2</v>
      </c>
      <c r="D2109">
        <f t="shared" si="170"/>
        <v>964.01395710837869</v>
      </c>
      <c r="E2109" s="5">
        <f t="shared" si="167"/>
        <v>495.19397971291136</v>
      </c>
    </row>
    <row r="2110" spans="1:5">
      <c r="A2110" s="5">
        <f t="shared" si="168"/>
        <v>210900000</v>
      </c>
      <c r="B2110" s="5">
        <f t="shared" si="166"/>
        <v>5.1639657689354967E-2</v>
      </c>
      <c r="C2110" s="5">
        <f t="shared" si="169"/>
        <v>6.4859410057829844E-2</v>
      </c>
      <c r="D2110">
        <f t="shared" si="170"/>
        <v>963.556861822884</v>
      </c>
      <c r="E2110" s="5">
        <f t="shared" si="167"/>
        <v>494.96016552388647</v>
      </c>
    </row>
    <row r="2111" spans="1:5">
      <c r="A2111" s="5">
        <f t="shared" si="168"/>
        <v>211000000</v>
      </c>
      <c r="B2111" s="5">
        <f t="shared" si="166"/>
        <v>5.1664143065215259E-2</v>
      </c>
      <c r="C2111" s="5">
        <f t="shared" si="169"/>
        <v>6.4890163689910366E-2</v>
      </c>
      <c r="D2111">
        <f t="shared" si="170"/>
        <v>963.10019980306265</v>
      </c>
      <c r="E2111" s="5">
        <f t="shared" si="167"/>
        <v>494.72657296066745</v>
      </c>
    </row>
    <row r="2112" spans="1:5">
      <c r="A2112" s="5">
        <f t="shared" si="168"/>
        <v>211100000</v>
      </c>
      <c r="B2112" s="5">
        <f t="shared" si="166"/>
        <v>5.1688628441075551E-2</v>
      </c>
      <c r="C2112" s="5">
        <f t="shared" si="169"/>
        <v>6.4920917321990887E-2</v>
      </c>
      <c r="D2112">
        <f t="shared" si="170"/>
        <v>962.64397043318911</v>
      </c>
      <c r="E2112" s="5">
        <f t="shared" si="167"/>
        <v>494.49320170829554</v>
      </c>
    </row>
    <row r="2113" spans="1:5">
      <c r="A2113" s="5">
        <f t="shared" si="168"/>
        <v>211200000</v>
      </c>
      <c r="B2113" s="5">
        <f t="shared" si="166"/>
        <v>5.1713113816935843E-2</v>
      </c>
      <c r="C2113" s="5">
        <f t="shared" si="169"/>
        <v>6.4951670954071422E-2</v>
      </c>
      <c r="D2113">
        <f t="shared" si="170"/>
        <v>962.18817309870383</v>
      </c>
      <c r="E2113" s="5">
        <f t="shared" si="167"/>
        <v>494.2600514524089</v>
      </c>
    </row>
    <row r="2114" spans="1:5">
      <c r="A2114" s="5">
        <f t="shared" si="168"/>
        <v>211300000</v>
      </c>
      <c r="B2114" s="5">
        <f t="shared" si="166"/>
        <v>5.1737599192796135E-2</v>
      </c>
      <c r="C2114" s="5">
        <f t="shared" si="169"/>
        <v>6.4982424586151943E-2</v>
      </c>
      <c r="D2114">
        <f t="shared" si="170"/>
        <v>961.73280718621027</v>
      </c>
      <c r="E2114" s="5">
        <f t="shared" si="167"/>
        <v>494.02712187924067</v>
      </c>
    </row>
    <row r="2115" spans="1:5">
      <c r="A2115" s="5">
        <f t="shared" si="168"/>
        <v>211400000</v>
      </c>
      <c r="B2115" s="5">
        <f t="shared" ref="B2115:B2178" si="171">A2115/(PI()*1300000000)</f>
        <v>5.1762084568656427E-2</v>
      </c>
      <c r="C2115" s="5">
        <f t="shared" si="169"/>
        <v>6.5013178218232465E-2</v>
      </c>
      <c r="D2115">
        <f t="shared" si="170"/>
        <v>961.27787208347308</v>
      </c>
      <c r="E2115" s="5">
        <f t="shared" ref="E2115:E2178" si="172">($G$2*299792458/$G$6/2*9)^2/(4*$G$3*A2115)*(1+($G$7*$G$3*A2115)/($G$2*299792458/$G$6/2*9))^2</f>
        <v>493.79441267561754</v>
      </c>
    </row>
    <row r="2116" spans="1:5">
      <c r="A2116" s="5">
        <f t="shared" si="168"/>
        <v>211500000</v>
      </c>
      <c r="B2116" s="5">
        <f t="shared" si="171"/>
        <v>5.1786569944516719E-2</v>
      </c>
      <c r="C2116" s="5">
        <f t="shared" si="169"/>
        <v>6.5043931850313E-2</v>
      </c>
      <c r="D2116">
        <f t="shared" si="170"/>
        <v>960.82336717941484</v>
      </c>
      <c r="E2116" s="5">
        <f t="shared" si="172"/>
        <v>493.56192352895835</v>
      </c>
    </row>
    <row r="2117" spans="1:5">
      <c r="A2117" s="5">
        <f t="shared" si="168"/>
        <v>211600000</v>
      </c>
      <c r="B2117" s="5">
        <f t="shared" si="171"/>
        <v>5.1811055320377011E-2</v>
      </c>
      <c r="C2117" s="5">
        <f t="shared" si="169"/>
        <v>6.5074685482393521E-2</v>
      </c>
      <c r="D2117">
        <f t="shared" si="170"/>
        <v>960.3692918641126</v>
      </c>
      <c r="E2117" s="5">
        <f t="shared" si="172"/>
        <v>493.32965412727339</v>
      </c>
    </row>
    <row r="2118" spans="1:5">
      <c r="A2118" s="5">
        <f t="shared" si="168"/>
        <v>211700000</v>
      </c>
      <c r="B2118" s="5">
        <f t="shared" si="171"/>
        <v>5.1835540696237303E-2</v>
      </c>
      <c r="C2118" s="5">
        <f t="shared" si="169"/>
        <v>6.5105439114474056E-2</v>
      </c>
      <c r="D2118">
        <f t="shared" si="170"/>
        <v>959.91564552879652</v>
      </c>
      <c r="E2118" s="5">
        <f t="shared" si="172"/>
        <v>493.09760415916219</v>
      </c>
    </row>
    <row r="2119" spans="1:5">
      <c r="A2119" s="5">
        <f t="shared" si="168"/>
        <v>211800000</v>
      </c>
      <c r="B2119" s="5">
        <f t="shared" si="171"/>
        <v>5.1860026072097595E-2</v>
      </c>
      <c r="C2119" s="5">
        <f t="shared" si="169"/>
        <v>6.5136192746554578E-2</v>
      </c>
      <c r="D2119">
        <f t="shared" si="170"/>
        <v>959.46242756584627</v>
      </c>
      <c r="E2119" s="5">
        <f t="shared" si="172"/>
        <v>492.86577331381199</v>
      </c>
    </row>
    <row r="2120" spans="1:5">
      <c r="A2120" s="5">
        <f t="shared" si="168"/>
        <v>211900000</v>
      </c>
      <c r="B2120" s="5">
        <f t="shared" si="171"/>
        <v>5.188451144795788E-2</v>
      </c>
      <c r="C2120" s="5">
        <f t="shared" si="169"/>
        <v>6.5166946378635099E-2</v>
      </c>
      <c r="D2120">
        <f t="shared" si="170"/>
        <v>959.00963736878828</v>
      </c>
      <c r="E2120" s="5">
        <f t="shared" si="172"/>
        <v>492.63416128099738</v>
      </c>
    </row>
    <row r="2121" spans="1:5">
      <c r="A2121" s="5">
        <f t="shared" si="168"/>
        <v>212000000</v>
      </c>
      <c r="B2121" s="5">
        <f t="shared" si="171"/>
        <v>5.1908996823818172E-2</v>
      </c>
      <c r="C2121" s="5">
        <f t="shared" si="169"/>
        <v>6.5197700010715634E-2</v>
      </c>
      <c r="D2121">
        <f t="shared" si="170"/>
        <v>958.55727433229333</v>
      </c>
      <c r="E2121" s="5">
        <f t="shared" si="172"/>
        <v>492.40276775107787</v>
      </c>
    </row>
    <row r="2122" spans="1:5">
      <c r="A2122" s="5">
        <f t="shared" si="168"/>
        <v>212100000</v>
      </c>
      <c r="B2122" s="5">
        <f t="shared" si="171"/>
        <v>5.1933482199678464E-2</v>
      </c>
      <c r="C2122" s="5">
        <f t="shared" si="169"/>
        <v>6.5228453642796155E-2</v>
      </c>
      <c r="D2122">
        <f t="shared" si="170"/>
        <v>958.10533785217456</v>
      </c>
      <c r="E2122" s="5">
        <f t="shared" si="172"/>
        <v>492.17159241499701</v>
      </c>
    </row>
    <row r="2123" spans="1:5">
      <c r="A2123" s="5">
        <f t="shared" si="168"/>
        <v>212200000</v>
      </c>
      <c r="B2123" s="5">
        <f t="shared" si="171"/>
        <v>5.1957967575538756E-2</v>
      </c>
      <c r="C2123" s="5">
        <f t="shared" si="169"/>
        <v>6.5259207274876677E-2</v>
      </c>
      <c r="D2123">
        <f t="shared" si="170"/>
        <v>957.65382732538274</v>
      </c>
      <c r="E2123" s="5">
        <f t="shared" si="172"/>
        <v>491.94063496428134</v>
      </c>
    </row>
    <row r="2124" spans="1:5">
      <c r="A2124" s="5">
        <f t="shared" si="168"/>
        <v>212300000</v>
      </c>
      <c r="B2124" s="5">
        <f t="shared" si="171"/>
        <v>5.1982452951399048E-2</v>
      </c>
      <c r="C2124" s="5">
        <f t="shared" si="169"/>
        <v>6.5289960906957212E-2</v>
      </c>
      <c r="D2124">
        <f t="shared" si="170"/>
        <v>957.20274215000563</v>
      </c>
      <c r="E2124" s="5">
        <f t="shared" si="172"/>
        <v>491.70989509103748</v>
      </c>
    </row>
    <row r="2125" spans="1:5">
      <c r="A2125" s="5">
        <f t="shared" si="168"/>
        <v>212400000</v>
      </c>
      <c r="B2125" s="5">
        <f t="shared" si="171"/>
        <v>5.200693832725934E-2</v>
      </c>
      <c r="C2125" s="5">
        <f t="shared" si="169"/>
        <v>6.5320714539037733E-2</v>
      </c>
      <c r="D2125">
        <f t="shared" si="170"/>
        <v>956.7520817252647</v>
      </c>
      <c r="E2125" s="5">
        <f t="shared" si="172"/>
        <v>491.47937248795301</v>
      </c>
    </row>
    <row r="2126" spans="1:5">
      <c r="A2126" s="5">
        <f t="shared" si="168"/>
        <v>212500000</v>
      </c>
      <c r="B2126" s="5">
        <f t="shared" si="171"/>
        <v>5.2031423703119632E-2</v>
      </c>
      <c r="C2126" s="5">
        <f t="shared" si="169"/>
        <v>6.5351468171118254E-2</v>
      </c>
      <c r="D2126">
        <f t="shared" si="170"/>
        <v>956.30184545151167</v>
      </c>
      <c r="E2126" s="5">
        <f t="shared" si="172"/>
        <v>491.24906684829352</v>
      </c>
    </row>
    <row r="2127" spans="1:5">
      <c r="A2127" s="5">
        <f t="shared" si="168"/>
        <v>212600000</v>
      </c>
      <c r="B2127" s="5">
        <f t="shared" si="171"/>
        <v>5.2055909078979924E-2</v>
      </c>
      <c r="C2127" s="5">
        <f t="shared" si="169"/>
        <v>6.538222180319879E-2</v>
      </c>
      <c r="D2127">
        <f t="shared" si="170"/>
        <v>955.85203273022694</v>
      </c>
      <c r="E2127" s="5">
        <f t="shared" si="172"/>
        <v>491.01897786590195</v>
      </c>
    </row>
    <row r="2128" spans="1:5">
      <c r="A2128" s="5">
        <f t="shared" si="168"/>
        <v>212700000</v>
      </c>
      <c r="B2128" s="5">
        <f t="shared" si="171"/>
        <v>5.2080394454840216E-2</v>
      </c>
      <c r="C2128" s="5">
        <f t="shared" si="169"/>
        <v>6.5412975435279311E-2</v>
      </c>
      <c r="D2128">
        <f t="shared" si="170"/>
        <v>955.40264296401608</v>
      </c>
      <c r="E2128" s="5">
        <f t="shared" si="172"/>
        <v>490.78910523519659</v>
      </c>
    </row>
    <row r="2129" spans="1:5">
      <c r="A2129" s="5">
        <f t="shared" si="168"/>
        <v>212800000</v>
      </c>
      <c r="B2129" s="5">
        <f t="shared" si="171"/>
        <v>5.2104879830700508E-2</v>
      </c>
      <c r="C2129" s="5">
        <f t="shared" si="169"/>
        <v>6.5443729067359832E-2</v>
      </c>
      <c r="D2129">
        <f t="shared" si="170"/>
        <v>954.95367555660823</v>
      </c>
      <c r="E2129" s="5">
        <f t="shared" si="172"/>
        <v>490.5594486511705</v>
      </c>
    </row>
    <row r="2130" spans="1:5">
      <c r="A2130" s="5">
        <f t="shared" si="168"/>
        <v>212900000</v>
      </c>
      <c r="B2130" s="5">
        <f t="shared" si="171"/>
        <v>5.21293652065608E-2</v>
      </c>
      <c r="C2130" s="5">
        <f t="shared" si="169"/>
        <v>6.5474482699440367E-2</v>
      </c>
      <c r="D2130">
        <f t="shared" si="170"/>
        <v>954.50512991285223</v>
      </c>
      <c r="E2130" s="5">
        <f t="shared" si="172"/>
        <v>490.3300078093896</v>
      </c>
    </row>
    <row r="2131" spans="1:5">
      <c r="A2131" s="5">
        <f t="shared" si="168"/>
        <v>213000000</v>
      </c>
      <c r="B2131" s="5">
        <f t="shared" si="171"/>
        <v>5.2153850582421092E-2</v>
      </c>
      <c r="C2131" s="5">
        <f t="shared" si="169"/>
        <v>6.5505236331520889E-2</v>
      </c>
      <c r="D2131">
        <f t="shared" si="170"/>
        <v>954.05700543871467</v>
      </c>
      <c r="E2131" s="5">
        <f t="shared" si="172"/>
        <v>490.10078240599154</v>
      </c>
    </row>
    <row r="2132" spans="1:5">
      <c r="A2132" s="5">
        <f t="shared" si="168"/>
        <v>213100000</v>
      </c>
      <c r="B2132" s="5">
        <f t="shared" si="171"/>
        <v>5.2178335958281384E-2</v>
      </c>
      <c r="C2132" s="5">
        <f t="shared" si="169"/>
        <v>6.553598996360141E-2</v>
      </c>
      <c r="D2132">
        <f t="shared" si="170"/>
        <v>953.60930154127743</v>
      </c>
      <c r="E2132" s="5">
        <f t="shared" si="172"/>
        <v>489.87177213768467</v>
      </c>
    </row>
    <row r="2133" spans="1:5">
      <c r="A2133" s="5">
        <f t="shared" si="168"/>
        <v>213200000</v>
      </c>
      <c r="B2133" s="5">
        <f t="shared" si="171"/>
        <v>5.2202821334141676E-2</v>
      </c>
      <c r="C2133" s="5">
        <f t="shared" si="169"/>
        <v>6.5566743595681945E-2</v>
      </c>
      <c r="D2133">
        <f t="shared" si="170"/>
        <v>953.1620176287347</v>
      </c>
      <c r="E2133" s="5">
        <f t="shared" si="172"/>
        <v>489.64297670174562</v>
      </c>
    </row>
    <row r="2134" spans="1:5">
      <c r="A2134" s="5">
        <f t="shared" si="168"/>
        <v>213300000</v>
      </c>
      <c r="B2134" s="5">
        <f t="shared" si="171"/>
        <v>5.2227306710001968E-2</v>
      </c>
      <c r="C2134" s="5">
        <f t="shared" si="169"/>
        <v>6.5597497227762466E-2</v>
      </c>
      <c r="D2134">
        <f t="shared" si="170"/>
        <v>952.71515311039025</v>
      </c>
      <c r="E2134" s="5">
        <f t="shared" si="172"/>
        <v>489.41439579601945</v>
      </c>
    </row>
    <row r="2135" spans="1:5">
      <c r="A2135" s="5">
        <f t="shared" si="168"/>
        <v>213400000</v>
      </c>
      <c r="B2135" s="5">
        <f t="shared" si="171"/>
        <v>5.225179208586226E-2</v>
      </c>
      <c r="C2135" s="5">
        <f t="shared" si="169"/>
        <v>6.5628250859843001E-2</v>
      </c>
      <c r="D2135">
        <f t="shared" si="170"/>
        <v>952.26870739665515</v>
      </c>
      <c r="E2135" s="5">
        <f t="shared" si="172"/>
        <v>489.18602911891713</v>
      </c>
    </row>
    <row r="2136" spans="1:5">
      <c r="A2136" s="5">
        <f t="shared" si="168"/>
        <v>213500000</v>
      </c>
      <c r="B2136" s="5">
        <f t="shared" si="171"/>
        <v>5.2276277461722552E-2</v>
      </c>
      <c r="C2136" s="5">
        <f t="shared" si="169"/>
        <v>6.5659004491923523E-2</v>
      </c>
      <c r="D2136">
        <f t="shared" si="170"/>
        <v>951.82267989904562</v>
      </c>
      <c r="E2136" s="5">
        <f t="shared" si="172"/>
        <v>488.95787636941481</v>
      </c>
    </row>
    <row r="2137" spans="1:5">
      <c r="A2137" s="5">
        <f t="shared" si="168"/>
        <v>213600000</v>
      </c>
      <c r="B2137" s="5">
        <f t="shared" si="171"/>
        <v>5.2300762837582844E-2</v>
      </c>
      <c r="C2137" s="5">
        <f t="shared" si="169"/>
        <v>6.5689758124004044E-2</v>
      </c>
      <c r="D2137">
        <f t="shared" si="170"/>
        <v>951.37707003017897</v>
      </c>
      <c r="E2137" s="5">
        <f t="shared" si="172"/>
        <v>488.72993724705259</v>
      </c>
    </row>
    <row r="2138" spans="1:5">
      <c r="A2138" s="5">
        <f t="shared" si="168"/>
        <v>213700000</v>
      </c>
      <c r="B2138" s="5">
        <f t="shared" si="171"/>
        <v>5.2325248213443129E-2</v>
      </c>
      <c r="C2138" s="5">
        <f t="shared" si="169"/>
        <v>6.5720511756084579E-2</v>
      </c>
      <c r="D2138">
        <f t="shared" si="170"/>
        <v>950.9318772037725</v>
      </c>
      <c r="E2138" s="5">
        <f t="shared" si="172"/>
        <v>488.50221145193268</v>
      </c>
    </row>
    <row r="2139" spans="1:5">
      <c r="A2139" s="5">
        <f t="shared" si="168"/>
        <v>213800000</v>
      </c>
      <c r="B2139" s="5">
        <f t="shared" si="171"/>
        <v>5.2349733589303421E-2</v>
      </c>
      <c r="C2139" s="5">
        <f t="shared" si="169"/>
        <v>6.57512653881651E-2</v>
      </c>
      <c r="D2139">
        <f t="shared" si="170"/>
        <v>950.48710083464096</v>
      </c>
      <c r="E2139" s="5">
        <f t="shared" si="172"/>
        <v>488.27469868471826</v>
      </c>
    </row>
    <row r="2140" spans="1:5">
      <c r="A2140" s="5">
        <f t="shared" si="168"/>
        <v>213900000</v>
      </c>
      <c r="B2140" s="5">
        <f t="shared" si="171"/>
        <v>5.2374218965163713E-2</v>
      </c>
      <c r="C2140" s="5">
        <f t="shared" si="169"/>
        <v>6.5782019020245622E-2</v>
      </c>
      <c r="D2140">
        <f t="shared" si="170"/>
        <v>950.04274033869206</v>
      </c>
      <c r="E2140" s="5">
        <f t="shared" si="172"/>
        <v>488.0473986466327</v>
      </c>
    </row>
    <row r="2141" spans="1:5">
      <c r="A2141" s="5">
        <f t="shared" si="168"/>
        <v>214000000</v>
      </c>
      <c r="B2141" s="5">
        <f t="shared" si="171"/>
        <v>5.2398704341024005E-2</v>
      </c>
      <c r="C2141" s="5">
        <f t="shared" si="169"/>
        <v>6.5812772652326157E-2</v>
      </c>
      <c r="D2141">
        <f t="shared" si="170"/>
        <v>949.59879513292617</v>
      </c>
      <c r="E2141" s="5">
        <f t="shared" si="172"/>
        <v>487.82031103945758</v>
      </c>
    </row>
    <row r="2142" spans="1:5">
      <c r="A2142" s="5">
        <f t="shared" si="168"/>
        <v>214100000</v>
      </c>
      <c r="B2142" s="5">
        <f t="shared" si="171"/>
        <v>5.2423189716884297E-2</v>
      </c>
      <c r="C2142" s="5">
        <f t="shared" si="169"/>
        <v>6.5843526284406678E-2</v>
      </c>
      <c r="D2142">
        <f t="shared" si="170"/>
        <v>949.15526463543313</v>
      </c>
      <c r="E2142" s="5">
        <f t="shared" si="172"/>
        <v>487.59343556553154</v>
      </c>
    </row>
    <row r="2143" spans="1:5">
      <c r="A2143" s="5">
        <f t="shared" si="168"/>
        <v>214200000</v>
      </c>
      <c r="B2143" s="5">
        <f t="shared" si="171"/>
        <v>5.2447675092744589E-2</v>
      </c>
      <c r="C2143" s="5">
        <f t="shared" si="169"/>
        <v>6.5874279916487199E-2</v>
      </c>
      <c r="D2143">
        <f t="shared" si="170"/>
        <v>948.71214826538858</v>
      </c>
      <c r="E2143" s="5">
        <f t="shared" si="172"/>
        <v>487.36677192774914</v>
      </c>
    </row>
    <row r="2144" spans="1:5">
      <c r="A2144" s="5">
        <f t="shared" si="168"/>
        <v>214300000</v>
      </c>
      <c r="B2144" s="5">
        <f t="shared" si="171"/>
        <v>5.2472160468604881E-2</v>
      </c>
      <c r="C2144" s="5">
        <f t="shared" si="169"/>
        <v>6.5905033548567735E-2</v>
      </c>
      <c r="D2144">
        <f t="shared" si="170"/>
        <v>948.26944544305275</v>
      </c>
      <c r="E2144" s="5">
        <f t="shared" si="172"/>
        <v>487.14031982955964</v>
      </c>
    </row>
    <row r="2145" spans="1:5">
      <c r="A2145" s="5">
        <f t="shared" si="168"/>
        <v>214400000</v>
      </c>
      <c r="B2145" s="5">
        <f t="shared" si="171"/>
        <v>5.2496645844465173E-2</v>
      </c>
      <c r="C2145" s="5">
        <f t="shared" si="169"/>
        <v>6.5935787180648256E-2</v>
      </c>
      <c r="D2145">
        <f t="shared" si="170"/>
        <v>947.82715558976793</v>
      </c>
      <c r="E2145" s="5">
        <f t="shared" si="172"/>
        <v>486.91407897496543</v>
      </c>
    </row>
    <row r="2146" spans="1:5">
      <c r="A2146" s="5">
        <f t="shared" si="168"/>
        <v>214500000</v>
      </c>
      <c r="B2146" s="5">
        <f t="shared" si="171"/>
        <v>5.2521131220325465E-2</v>
      </c>
      <c r="C2146" s="5">
        <f t="shared" si="169"/>
        <v>6.5966540812728777E-2</v>
      </c>
      <c r="D2146">
        <f t="shared" si="170"/>
        <v>947.38527812795439</v>
      </c>
      <c r="E2146" s="5">
        <f t="shared" si="172"/>
        <v>486.68804906852097</v>
      </c>
    </row>
    <row r="2147" spans="1:5">
      <c r="A2147" s="5">
        <f t="shared" si="168"/>
        <v>214600000</v>
      </c>
      <c r="B2147" s="5">
        <f t="shared" si="171"/>
        <v>5.2545616596185757E-2</v>
      </c>
      <c r="C2147" s="5">
        <f t="shared" si="169"/>
        <v>6.5997294444809312E-2</v>
      </c>
      <c r="D2147">
        <f t="shared" si="170"/>
        <v>946.94381248111017</v>
      </c>
      <c r="E2147" s="5">
        <f t="shared" si="172"/>
        <v>486.46222981533145</v>
      </c>
    </row>
    <row r="2148" spans="1:5">
      <c r="A2148" s="5">
        <f t="shared" si="168"/>
        <v>214700000</v>
      </c>
      <c r="B2148" s="5">
        <f t="shared" si="171"/>
        <v>5.2570101972046049E-2</v>
      </c>
      <c r="C2148" s="5">
        <f t="shared" si="169"/>
        <v>6.6028048076889834E-2</v>
      </c>
      <c r="D2148">
        <f t="shared" si="170"/>
        <v>946.50275807380638</v>
      </c>
      <c r="E2148" s="5">
        <f t="shared" si="172"/>
        <v>486.23662092105116</v>
      </c>
    </row>
    <row r="2149" spans="1:5">
      <c r="A2149" s="5">
        <f t="shared" si="168"/>
        <v>214800000</v>
      </c>
      <c r="B2149" s="5">
        <f t="shared" si="171"/>
        <v>5.2594587347906341E-2</v>
      </c>
      <c r="C2149" s="5">
        <f t="shared" si="169"/>
        <v>6.6058801708970369E-2</v>
      </c>
      <c r="D2149">
        <f t="shared" si="170"/>
        <v>946.0621143316863</v>
      </c>
      <c r="E2149" s="5">
        <f t="shared" si="172"/>
        <v>486.01122209188287</v>
      </c>
    </row>
    <row r="2150" spans="1:5">
      <c r="A2150" s="5">
        <f t="shared" si="168"/>
        <v>214900000</v>
      </c>
      <c r="B2150" s="5">
        <f t="shared" si="171"/>
        <v>5.2619072723766633E-2</v>
      </c>
      <c r="C2150" s="5">
        <f t="shared" si="169"/>
        <v>6.608955534105089E-2</v>
      </c>
      <c r="D2150">
        <f t="shared" si="170"/>
        <v>945.62188068146224</v>
      </c>
      <c r="E2150" s="5">
        <f t="shared" si="172"/>
        <v>485.78603303457635</v>
      </c>
    </row>
    <row r="2151" spans="1:5">
      <c r="A2151" s="5">
        <f t="shared" si="168"/>
        <v>215000000</v>
      </c>
      <c r="B2151" s="5">
        <f t="shared" si="171"/>
        <v>5.2643558099626925E-2</v>
      </c>
      <c r="C2151" s="5">
        <f t="shared" si="169"/>
        <v>6.6120308973131411E-2</v>
      </c>
      <c r="D2151">
        <f t="shared" si="170"/>
        <v>945.18205655091265</v>
      </c>
      <c r="E2151" s="5">
        <f t="shared" si="172"/>
        <v>485.56105345642612</v>
      </c>
    </row>
    <row r="2152" spans="1:5">
      <c r="A2152" s="5">
        <f t="shared" si="168"/>
        <v>215100000</v>
      </c>
      <c r="B2152" s="5">
        <f t="shared" si="171"/>
        <v>5.2668043475487217E-2</v>
      </c>
      <c r="C2152" s="5">
        <f t="shared" si="169"/>
        <v>6.6151062605211947E-2</v>
      </c>
      <c r="D2152">
        <f t="shared" si="170"/>
        <v>944.74264136888064</v>
      </c>
      <c r="E2152" s="5">
        <f t="shared" si="172"/>
        <v>485.33628306527191</v>
      </c>
    </row>
    <row r="2153" spans="1:5">
      <c r="A2153" s="5">
        <f t="shared" si="168"/>
        <v>215200000</v>
      </c>
      <c r="B2153" s="5">
        <f t="shared" si="171"/>
        <v>5.2692528851347509E-2</v>
      </c>
      <c r="C2153" s="5">
        <f t="shared" si="169"/>
        <v>6.6181816237292468E-2</v>
      </c>
      <c r="D2153">
        <f t="shared" si="170"/>
        <v>944.30363456527061</v>
      </c>
      <c r="E2153" s="5">
        <f t="shared" si="172"/>
        <v>485.11172156949607</v>
      </c>
    </row>
    <row r="2154" spans="1:5">
      <c r="A2154" s="5">
        <f t="shared" si="168"/>
        <v>215300000</v>
      </c>
      <c r="B2154" s="5">
        <f t="shared" si="171"/>
        <v>5.2717014227207801E-2</v>
      </c>
      <c r="C2154" s="5">
        <f t="shared" si="169"/>
        <v>6.6212569869372989E-2</v>
      </c>
      <c r="D2154">
        <f t="shared" si="170"/>
        <v>943.86503557104606</v>
      </c>
      <c r="E2154" s="5">
        <f t="shared" si="172"/>
        <v>484.88736867802282</v>
      </c>
    </row>
    <row r="2155" spans="1:5">
      <c r="A2155" s="5">
        <f t="shared" si="168"/>
        <v>215400000</v>
      </c>
      <c r="B2155" s="5">
        <f t="shared" si="171"/>
        <v>5.2741499603068093E-2</v>
      </c>
      <c r="C2155" s="5">
        <f t="shared" si="169"/>
        <v>6.6243323501453524E-2</v>
      </c>
      <c r="D2155">
        <f t="shared" si="170"/>
        <v>943.42684381822755</v>
      </c>
      <c r="E2155" s="5">
        <f t="shared" si="172"/>
        <v>484.663224100317</v>
      </c>
    </row>
    <row r="2156" spans="1:5">
      <c r="A2156" s="5">
        <f t="shared" si="168"/>
        <v>215500000</v>
      </c>
      <c r="B2156" s="5">
        <f t="shared" si="171"/>
        <v>5.2765984978928378E-2</v>
      </c>
      <c r="C2156" s="5">
        <f t="shared" si="169"/>
        <v>6.6274077133534046E-2</v>
      </c>
      <c r="D2156">
        <f t="shared" si="170"/>
        <v>942.98905873988974</v>
      </c>
      <c r="E2156" s="5">
        <f t="shared" si="172"/>
        <v>484.43928754638256</v>
      </c>
    </row>
    <row r="2157" spans="1:5">
      <c r="A2157" s="5">
        <f t="shared" si="168"/>
        <v>215600000</v>
      </c>
      <c r="B2157" s="5">
        <f t="shared" si="171"/>
        <v>5.279047035478867E-2</v>
      </c>
      <c r="C2157" s="5">
        <f t="shared" si="169"/>
        <v>6.6304830765614567E-2</v>
      </c>
      <c r="D2157">
        <f t="shared" si="170"/>
        <v>942.55167977015878</v>
      </c>
      <c r="E2157" s="5">
        <f t="shared" si="172"/>
        <v>484.21555872676163</v>
      </c>
    </row>
    <row r="2158" spans="1:5">
      <c r="A2158" s="5">
        <f t="shared" ref="A2158:A2221" si="173">A2157+100000</f>
        <v>215700000</v>
      </c>
      <c r="B2158" s="5">
        <f t="shared" si="171"/>
        <v>5.2814955730648962E-2</v>
      </c>
      <c r="C2158" s="5">
        <f t="shared" ref="C2158:C2221" si="174">1.256*A2158/(PI()*$G$6)</f>
        <v>6.6335584397695102E-2</v>
      </c>
      <c r="D2158">
        <f t="shared" ref="D2158:D2221" si="175">($G$2*299792458/$G$6/2*9)^2/(4*$G$3*A2158*(1-EXP(-(C2158/B2158)))^2)</f>
        <v>942.11470634421039</v>
      </c>
      <c r="E2158" s="5">
        <f t="shared" si="172"/>
        <v>483.99203735253326</v>
      </c>
    </row>
    <row r="2159" spans="1:5">
      <c r="A2159" s="5">
        <f t="shared" si="173"/>
        <v>215800000</v>
      </c>
      <c r="B2159" s="5">
        <f t="shared" si="171"/>
        <v>5.2839441106509254E-2</v>
      </c>
      <c r="C2159" s="5">
        <f t="shared" si="174"/>
        <v>6.6366338029775623E-2</v>
      </c>
      <c r="D2159">
        <f t="shared" si="175"/>
        <v>941.67813789826801</v>
      </c>
      <c r="E2159" s="5">
        <f t="shared" si="172"/>
        <v>483.76872313531135</v>
      </c>
    </row>
    <row r="2160" spans="1:5">
      <c r="A2160" s="5">
        <f t="shared" si="173"/>
        <v>215900000</v>
      </c>
      <c r="B2160" s="5">
        <f t="shared" si="171"/>
        <v>5.2863926482369546E-2</v>
      </c>
      <c r="C2160" s="5">
        <f t="shared" si="174"/>
        <v>6.6397091661856145E-2</v>
      </c>
      <c r="D2160">
        <f t="shared" si="175"/>
        <v>941.24197386959804</v>
      </c>
      <c r="E2160" s="5">
        <f t="shared" si="172"/>
        <v>483.54561578724469</v>
      </c>
    </row>
    <row r="2161" spans="1:5">
      <c r="A2161" s="5">
        <f t="shared" si="173"/>
        <v>216000000</v>
      </c>
      <c r="B2161" s="5">
        <f t="shared" si="171"/>
        <v>5.2888411858229838E-2</v>
      </c>
      <c r="C2161" s="5">
        <f t="shared" si="174"/>
        <v>6.642784529393668E-2</v>
      </c>
      <c r="D2161">
        <f t="shared" si="175"/>
        <v>940.80621369651021</v>
      </c>
      <c r="E2161" s="5">
        <f t="shared" si="172"/>
        <v>483.32271502101531</v>
      </c>
    </row>
    <row r="2162" spans="1:5">
      <c r="A2162" s="5">
        <f t="shared" si="173"/>
        <v>216100000</v>
      </c>
      <c r="B2162" s="5">
        <f t="shared" si="171"/>
        <v>5.291289723409013E-2</v>
      </c>
      <c r="C2162" s="5">
        <f t="shared" si="174"/>
        <v>6.6458598926017201E-2</v>
      </c>
      <c r="D2162">
        <f t="shared" si="175"/>
        <v>940.37085681835367</v>
      </c>
      <c r="E2162" s="5">
        <f t="shared" si="172"/>
        <v>483.10002054983653</v>
      </c>
    </row>
    <row r="2163" spans="1:5">
      <c r="A2163" s="5">
        <f t="shared" si="173"/>
        <v>216200000</v>
      </c>
      <c r="B2163" s="5">
        <f t="shared" si="171"/>
        <v>5.2937382609950422E-2</v>
      </c>
      <c r="C2163" s="5">
        <f t="shared" si="174"/>
        <v>6.6489352558097736E-2</v>
      </c>
      <c r="D2163">
        <f t="shared" si="175"/>
        <v>939.93590267551417</v>
      </c>
      <c r="E2163" s="5">
        <f t="shared" si="172"/>
        <v>482.87753208745249</v>
      </c>
    </row>
    <row r="2164" spans="1:5">
      <c r="A2164" s="5">
        <f t="shared" si="173"/>
        <v>216300000</v>
      </c>
      <c r="B2164" s="5">
        <f t="shared" si="171"/>
        <v>5.2961867985810714E-2</v>
      </c>
      <c r="C2164" s="5">
        <f t="shared" si="174"/>
        <v>6.6520106190178258E-2</v>
      </c>
      <c r="D2164">
        <f t="shared" si="175"/>
        <v>939.50135070941383</v>
      </c>
      <c r="E2164" s="5">
        <f t="shared" si="172"/>
        <v>482.65524934813675</v>
      </c>
    </row>
    <row r="2165" spans="1:5">
      <c r="A2165" s="5">
        <f t="shared" si="173"/>
        <v>216400000</v>
      </c>
      <c r="B2165" s="5">
        <f t="shared" si="171"/>
        <v>5.2986353361671006E-2</v>
      </c>
      <c r="C2165" s="5">
        <f t="shared" si="174"/>
        <v>6.6550859822258779E-2</v>
      </c>
      <c r="D2165">
        <f t="shared" si="175"/>
        <v>939.06720036250567</v>
      </c>
      <c r="E2165" s="5">
        <f t="shared" si="172"/>
        <v>482.43317204669108</v>
      </c>
    </row>
    <row r="2166" spans="1:5">
      <c r="A2166" s="5">
        <f t="shared" si="173"/>
        <v>216500000</v>
      </c>
      <c r="B2166" s="5">
        <f t="shared" si="171"/>
        <v>5.3010838737531298E-2</v>
      </c>
      <c r="C2166" s="5">
        <f t="shared" si="174"/>
        <v>6.6581613454339314E-2</v>
      </c>
      <c r="D2166">
        <f t="shared" si="175"/>
        <v>938.63345107827354</v>
      </c>
      <c r="E2166" s="5">
        <f t="shared" si="172"/>
        <v>482.211299898444</v>
      </c>
    </row>
    <row r="2167" spans="1:5">
      <c r="A2167" s="5">
        <f t="shared" si="173"/>
        <v>216600000</v>
      </c>
      <c r="B2167" s="5">
        <f t="shared" si="171"/>
        <v>5.303532411339159E-2</v>
      </c>
      <c r="C2167" s="5">
        <f t="shared" si="174"/>
        <v>6.6612367086419835E-2</v>
      </c>
      <c r="D2167">
        <f t="shared" si="175"/>
        <v>938.20010230122909</v>
      </c>
      <c r="E2167" s="5">
        <f t="shared" si="172"/>
        <v>481.9896326192499</v>
      </c>
    </row>
    <row r="2168" spans="1:5">
      <c r="A2168" s="5">
        <f t="shared" si="173"/>
        <v>216700000</v>
      </c>
      <c r="B2168" s="5">
        <f t="shared" si="171"/>
        <v>5.3059809489251882E-2</v>
      </c>
      <c r="C2168" s="5">
        <f t="shared" si="174"/>
        <v>6.6643120718500357E-2</v>
      </c>
      <c r="D2168">
        <f t="shared" si="175"/>
        <v>937.76715347690924</v>
      </c>
      <c r="E2168" s="5">
        <f t="shared" si="172"/>
        <v>481.76816992548731</v>
      </c>
    </row>
    <row r="2169" spans="1:5">
      <c r="A2169" s="5">
        <f t="shared" si="173"/>
        <v>216800000</v>
      </c>
      <c r="B2169" s="5">
        <f t="shared" si="171"/>
        <v>5.3084294865112173E-2</v>
      </c>
      <c r="C2169" s="5">
        <f t="shared" si="174"/>
        <v>6.6673874350580892E-2</v>
      </c>
      <c r="D2169">
        <f t="shared" si="175"/>
        <v>937.33460405187373</v>
      </c>
      <c r="E2169" s="5">
        <f t="shared" si="172"/>
        <v>481.54691153405844</v>
      </c>
    </row>
    <row r="2170" spans="1:5">
      <c r="A2170" s="5">
        <f t="shared" si="173"/>
        <v>216900000</v>
      </c>
      <c r="B2170" s="5">
        <f t="shared" si="171"/>
        <v>5.3108780240972465E-2</v>
      </c>
      <c r="C2170" s="5">
        <f t="shared" si="174"/>
        <v>6.6704627982661413E-2</v>
      </c>
      <c r="D2170">
        <f t="shared" si="175"/>
        <v>936.9024534737033</v>
      </c>
      <c r="E2170" s="5">
        <f t="shared" si="172"/>
        <v>481.32585716238742</v>
      </c>
    </row>
    <row r="2171" spans="1:5">
      <c r="A2171" s="5">
        <f t="shared" si="173"/>
        <v>217000000</v>
      </c>
      <c r="B2171" s="5">
        <f t="shared" si="171"/>
        <v>5.3133265616832757E-2</v>
      </c>
      <c r="C2171" s="5">
        <f t="shared" si="174"/>
        <v>6.6735381614741934E-2</v>
      </c>
      <c r="D2171">
        <f t="shared" si="175"/>
        <v>936.47070119099646</v>
      </c>
      <c r="E2171" s="5">
        <f t="shared" si="172"/>
        <v>481.10500652841938</v>
      </c>
    </row>
    <row r="2172" spans="1:5">
      <c r="A2172" s="5">
        <f t="shared" si="173"/>
        <v>217100000</v>
      </c>
      <c r="B2172" s="5">
        <f t="shared" si="171"/>
        <v>5.3157750992693049E-2</v>
      </c>
      <c r="C2172" s="5">
        <f t="shared" si="174"/>
        <v>6.6766135246822469E-2</v>
      </c>
      <c r="D2172">
        <f t="shared" si="175"/>
        <v>936.03934665336817</v>
      </c>
      <c r="E2172" s="5">
        <f t="shared" si="172"/>
        <v>480.88435935061887</v>
      </c>
    </row>
    <row r="2173" spans="1:5">
      <c r="A2173" s="5">
        <f t="shared" si="173"/>
        <v>217200000</v>
      </c>
      <c r="B2173" s="5">
        <f t="shared" si="171"/>
        <v>5.3182236368553341E-2</v>
      </c>
      <c r="C2173" s="5">
        <f t="shared" si="174"/>
        <v>6.6796888878902991E-2</v>
      </c>
      <c r="D2173">
        <f t="shared" si="175"/>
        <v>935.60838931144679</v>
      </c>
      <c r="E2173" s="5">
        <f t="shared" si="172"/>
        <v>480.66391534796918</v>
      </c>
    </row>
    <row r="2174" spans="1:5">
      <c r="A2174" s="5">
        <f t="shared" si="173"/>
        <v>217300000</v>
      </c>
      <c r="B2174" s="5">
        <f t="shared" si="171"/>
        <v>5.3206721744413626E-2</v>
      </c>
      <c r="C2174" s="5">
        <f t="shared" si="174"/>
        <v>6.6827642510983512E-2</v>
      </c>
      <c r="D2174">
        <f t="shared" si="175"/>
        <v>935.17782861687169</v>
      </c>
      <c r="E2174" s="5">
        <f t="shared" si="172"/>
        <v>480.44367423997096</v>
      </c>
    </row>
    <row r="2175" spans="1:5">
      <c r="A2175" s="5">
        <f t="shared" si="173"/>
        <v>217400000</v>
      </c>
      <c r="B2175" s="5">
        <f t="shared" si="171"/>
        <v>5.3231207120273918E-2</v>
      </c>
      <c r="C2175" s="5">
        <f t="shared" si="174"/>
        <v>6.6858396143064047E-2</v>
      </c>
      <c r="D2175">
        <f t="shared" si="175"/>
        <v>934.7476640222917</v>
      </c>
      <c r="E2175" s="5">
        <f t="shared" si="172"/>
        <v>480.22363574664047</v>
      </c>
    </row>
    <row r="2176" spans="1:5">
      <c r="A2176" s="5">
        <f t="shared" si="173"/>
        <v>217500000</v>
      </c>
      <c r="B2176" s="5">
        <f t="shared" si="171"/>
        <v>5.325569249613421E-2</v>
      </c>
      <c r="C2176" s="5">
        <f t="shared" si="174"/>
        <v>6.6889149775144568E-2</v>
      </c>
      <c r="D2176">
        <f t="shared" si="175"/>
        <v>934.31789498136197</v>
      </c>
      <c r="E2176" s="5">
        <f t="shared" si="172"/>
        <v>480.00379958850965</v>
      </c>
    </row>
    <row r="2177" spans="1:5">
      <c r="A2177" s="5">
        <f t="shared" si="173"/>
        <v>217600000</v>
      </c>
      <c r="B2177" s="5">
        <f t="shared" si="171"/>
        <v>5.3280177871994502E-2</v>
      </c>
      <c r="C2177" s="5">
        <f t="shared" si="174"/>
        <v>6.6919903407225104E-2</v>
      </c>
      <c r="D2177">
        <f t="shared" si="175"/>
        <v>933.88852094874164</v>
      </c>
      <c r="E2177" s="5">
        <f t="shared" si="172"/>
        <v>479.78416548662335</v>
      </c>
    </row>
    <row r="2178" spans="1:5">
      <c r="A2178" s="5">
        <f t="shared" si="173"/>
        <v>217700000</v>
      </c>
      <c r="B2178" s="5">
        <f t="shared" si="171"/>
        <v>5.3304663247854794E-2</v>
      </c>
      <c r="C2178" s="5">
        <f t="shared" si="174"/>
        <v>6.6950657039305625E-2</v>
      </c>
      <c r="D2178">
        <f t="shared" si="175"/>
        <v>933.4595413800929</v>
      </c>
      <c r="E2178" s="5">
        <f t="shared" si="172"/>
        <v>479.5647331625392</v>
      </c>
    </row>
    <row r="2179" spans="1:5">
      <c r="A2179" s="5">
        <f t="shared" si="173"/>
        <v>217800000</v>
      </c>
      <c r="B2179" s="5">
        <f t="shared" ref="B2179:B2242" si="176">A2179/(PI()*1300000000)</f>
        <v>5.3329148623715086E-2</v>
      </c>
      <c r="C2179" s="5">
        <f t="shared" si="174"/>
        <v>6.6981410671386146E-2</v>
      </c>
      <c r="D2179">
        <f t="shared" si="175"/>
        <v>933.03095573207634</v>
      </c>
      <c r="E2179" s="5">
        <f t="shared" ref="E2179:E2242" si="177">($G$2*299792458/$G$6/2*9)^2/(4*$G$3*A2179)*(1+($G$7*$G$3*A2179)/($G$2*299792458/$G$6/2*9))^2</f>
        <v>479.34550233832664</v>
      </c>
    </row>
    <row r="2180" spans="1:5">
      <c r="A2180" s="5">
        <f t="shared" si="173"/>
        <v>217900000</v>
      </c>
      <c r="B2180" s="5">
        <f t="shared" si="176"/>
        <v>5.3353633999575378E-2</v>
      </c>
      <c r="C2180" s="5">
        <f t="shared" si="174"/>
        <v>6.7012164303466681E-2</v>
      </c>
      <c r="D2180">
        <f t="shared" si="175"/>
        <v>932.60276346235048</v>
      </c>
      <c r="E2180" s="5">
        <f t="shared" si="177"/>
        <v>479.12647273656495</v>
      </c>
    </row>
    <row r="2181" spans="1:5">
      <c r="A2181" s="5">
        <f t="shared" si="173"/>
        <v>218000000</v>
      </c>
      <c r="B2181" s="5">
        <f t="shared" si="176"/>
        <v>5.337811937543567E-2</v>
      </c>
      <c r="C2181" s="5">
        <f t="shared" si="174"/>
        <v>6.7042917935547203E-2</v>
      </c>
      <c r="D2181">
        <f t="shared" si="175"/>
        <v>932.17496402956976</v>
      </c>
      <c r="E2181" s="5">
        <f t="shared" si="177"/>
        <v>478.90764408034249</v>
      </c>
    </row>
    <row r="2182" spans="1:5">
      <c r="A2182" s="5">
        <f t="shared" si="173"/>
        <v>218100000</v>
      </c>
      <c r="B2182" s="5">
        <f t="shared" si="176"/>
        <v>5.3402604751295962E-2</v>
      </c>
      <c r="C2182" s="5">
        <f t="shared" si="174"/>
        <v>6.7073671567627724E-2</v>
      </c>
      <c r="D2182">
        <f t="shared" si="175"/>
        <v>931.74755689338031</v>
      </c>
      <c r="E2182" s="5">
        <f t="shared" si="177"/>
        <v>478.68901609325559</v>
      </c>
    </row>
    <row r="2183" spans="1:5">
      <c r="A2183" s="5">
        <f t="shared" si="173"/>
        <v>218200000</v>
      </c>
      <c r="B2183" s="5">
        <f t="shared" si="176"/>
        <v>5.3427090127156254E-2</v>
      </c>
      <c r="C2183" s="5">
        <f t="shared" si="174"/>
        <v>6.7104425199708259E-2</v>
      </c>
      <c r="D2183">
        <f t="shared" si="175"/>
        <v>931.32054151441901</v>
      </c>
      <c r="E2183" s="5">
        <f t="shared" si="177"/>
        <v>478.47058849940709</v>
      </c>
    </row>
    <row r="2184" spans="1:5">
      <c r="A2184" s="5">
        <f t="shared" si="173"/>
        <v>218300000</v>
      </c>
      <c r="B2184" s="5">
        <f t="shared" si="176"/>
        <v>5.3451575503016546E-2</v>
      </c>
      <c r="C2184" s="5">
        <f t="shared" si="174"/>
        <v>6.713517883178878E-2</v>
      </c>
      <c r="D2184">
        <f t="shared" si="175"/>
        <v>930.89391735431161</v>
      </c>
      <c r="E2184" s="5">
        <f t="shared" si="177"/>
        <v>478.25236102340534</v>
      </c>
    </row>
    <row r="2185" spans="1:5">
      <c r="A2185" s="5">
        <f t="shared" si="173"/>
        <v>218400000</v>
      </c>
      <c r="B2185" s="5">
        <f t="shared" si="176"/>
        <v>5.3476060878876838E-2</v>
      </c>
      <c r="C2185" s="5">
        <f t="shared" si="174"/>
        <v>6.7165932463869302E-2</v>
      </c>
      <c r="D2185">
        <f t="shared" si="175"/>
        <v>930.46768387566954</v>
      </c>
      <c r="E2185" s="5">
        <f t="shared" si="177"/>
        <v>478.03433339036349</v>
      </c>
    </row>
    <row r="2186" spans="1:5">
      <c r="A2186" s="5">
        <f t="shared" si="173"/>
        <v>218500000</v>
      </c>
      <c r="B2186" s="5">
        <f t="shared" si="176"/>
        <v>5.350054625473713E-2</v>
      </c>
      <c r="C2186" s="5">
        <f t="shared" si="174"/>
        <v>6.7196686095949837E-2</v>
      </c>
      <c r="D2186">
        <f t="shared" si="175"/>
        <v>930.04184054208804</v>
      </c>
      <c r="E2186" s="5">
        <f t="shared" si="177"/>
        <v>477.81650532589725</v>
      </c>
    </row>
    <row r="2187" spans="1:5">
      <c r="A2187" s="5">
        <f t="shared" si="173"/>
        <v>218600000</v>
      </c>
      <c r="B2187" s="5">
        <f t="shared" si="176"/>
        <v>5.3525031630597422E-2</v>
      </c>
      <c r="C2187" s="5">
        <f t="shared" si="174"/>
        <v>6.7227439728030358E-2</v>
      </c>
      <c r="D2187">
        <f t="shared" si="175"/>
        <v>929.61638681814372</v>
      </c>
      <c r="E2187" s="5">
        <f t="shared" si="177"/>
        <v>477.59887655612488</v>
      </c>
    </row>
    <row r="2188" spans="1:5">
      <c r="A2188" s="5">
        <f t="shared" si="173"/>
        <v>218700000</v>
      </c>
      <c r="B2188" s="5">
        <f t="shared" si="176"/>
        <v>5.3549517006457714E-2</v>
      </c>
      <c r="C2188" s="5">
        <f t="shared" si="174"/>
        <v>6.7258193360110879E-2</v>
      </c>
      <c r="D2188">
        <f t="shared" si="175"/>
        <v>929.19132216939295</v>
      </c>
      <c r="E2188" s="5">
        <f t="shared" si="177"/>
        <v>477.38144680766561</v>
      </c>
    </row>
    <row r="2189" spans="1:5">
      <c r="A2189" s="5">
        <f t="shared" si="173"/>
        <v>218800000</v>
      </c>
      <c r="B2189" s="5">
        <f t="shared" si="176"/>
        <v>5.3574002382318006E-2</v>
      </c>
      <c r="C2189" s="5">
        <f t="shared" si="174"/>
        <v>6.7288946992191415E-2</v>
      </c>
      <c r="D2189">
        <f t="shared" si="175"/>
        <v>928.76664606236852</v>
      </c>
      <c r="E2189" s="5">
        <f t="shared" si="177"/>
        <v>477.16421580763819</v>
      </c>
    </row>
    <row r="2190" spans="1:5">
      <c r="A2190" s="5">
        <f t="shared" si="173"/>
        <v>218900000</v>
      </c>
      <c r="B2190" s="5">
        <f t="shared" si="176"/>
        <v>5.3598487758178298E-2</v>
      </c>
      <c r="C2190" s="5">
        <f t="shared" si="174"/>
        <v>6.7319700624271936E-2</v>
      </c>
      <c r="D2190">
        <f t="shared" si="175"/>
        <v>928.34235796457858</v>
      </c>
      <c r="E2190" s="5">
        <f t="shared" si="177"/>
        <v>476.94718328366014</v>
      </c>
    </row>
    <row r="2191" spans="1:5">
      <c r="A2191" s="5">
        <f t="shared" si="173"/>
        <v>219000000</v>
      </c>
      <c r="B2191" s="5">
        <f t="shared" si="176"/>
        <v>5.362297313403859E-2</v>
      </c>
      <c r="C2191" s="5">
        <f t="shared" si="174"/>
        <v>6.7350454256352471E-2</v>
      </c>
      <c r="D2191">
        <f t="shared" si="175"/>
        <v>927.91845734450339</v>
      </c>
      <c r="E2191" s="5">
        <f t="shared" si="177"/>
        <v>476.73034896384638</v>
      </c>
    </row>
    <row r="2192" spans="1:5">
      <c r="A2192" s="5">
        <f t="shared" si="173"/>
        <v>219100000</v>
      </c>
      <c r="B2192" s="5">
        <f t="shared" si="176"/>
        <v>5.3647458509898875E-2</v>
      </c>
      <c r="C2192" s="5">
        <f t="shared" si="174"/>
        <v>6.7381207888432992E-2</v>
      </c>
      <c r="D2192">
        <f t="shared" si="175"/>
        <v>927.49494367159389</v>
      </c>
      <c r="E2192" s="5">
        <f t="shared" si="177"/>
        <v>476.51371257680847</v>
      </c>
    </row>
    <row r="2193" spans="1:5">
      <c r="A2193" s="5">
        <f t="shared" si="173"/>
        <v>219200000</v>
      </c>
      <c r="B2193" s="5">
        <f t="shared" si="176"/>
        <v>5.3671943885759167E-2</v>
      </c>
      <c r="C2193" s="5">
        <f t="shared" si="174"/>
        <v>6.7411961520513514E-2</v>
      </c>
      <c r="D2193">
        <f t="shared" si="175"/>
        <v>927.07181641626937</v>
      </c>
      <c r="E2193" s="5">
        <f t="shared" si="177"/>
        <v>476.29727385165273</v>
      </c>
    </row>
    <row r="2194" spans="1:5">
      <c r="A2194" s="5">
        <f t="shared" si="173"/>
        <v>219300000</v>
      </c>
      <c r="B2194" s="5">
        <f t="shared" si="176"/>
        <v>5.3696429261619459E-2</v>
      </c>
      <c r="C2194" s="5">
        <f t="shared" si="174"/>
        <v>6.7442715152594049E-2</v>
      </c>
      <c r="D2194">
        <f t="shared" si="175"/>
        <v>926.64907504991413</v>
      </c>
      <c r="E2194" s="5">
        <f t="shared" si="177"/>
        <v>476.08103251798042</v>
      </c>
    </row>
    <row r="2195" spans="1:5">
      <c r="A2195" s="5">
        <f t="shared" si="173"/>
        <v>219400000</v>
      </c>
      <c r="B2195" s="5">
        <f t="shared" si="176"/>
        <v>5.3720914637479751E-2</v>
      </c>
      <c r="C2195" s="5">
        <f t="shared" si="174"/>
        <v>6.747346878467457E-2</v>
      </c>
      <c r="D2195">
        <f t="shared" si="175"/>
        <v>926.226719044878</v>
      </c>
      <c r="E2195" s="5">
        <f t="shared" si="177"/>
        <v>475.86498830588459</v>
      </c>
    </row>
    <row r="2196" spans="1:5">
      <c r="A2196" s="5">
        <f t="shared" si="173"/>
        <v>219500000</v>
      </c>
      <c r="B2196" s="5">
        <f t="shared" si="176"/>
        <v>5.3745400013340043E-2</v>
      </c>
      <c r="C2196" s="5">
        <f t="shared" si="174"/>
        <v>6.7504222416755091E-2</v>
      </c>
      <c r="D2196">
        <f t="shared" si="175"/>
        <v>925.80474787447031</v>
      </c>
      <c r="E2196" s="5">
        <f t="shared" si="177"/>
        <v>475.64914094595093</v>
      </c>
    </row>
    <row r="2197" spans="1:5">
      <c r="A2197" s="5">
        <f t="shared" si="173"/>
        <v>219600000</v>
      </c>
      <c r="B2197" s="5">
        <f t="shared" si="176"/>
        <v>5.3769885389200335E-2</v>
      </c>
      <c r="C2197" s="5">
        <f t="shared" si="174"/>
        <v>6.7534976048835627E-2</v>
      </c>
      <c r="D2197">
        <f t="shared" si="175"/>
        <v>925.38316101296095</v>
      </c>
      <c r="E2197" s="5">
        <f t="shared" si="177"/>
        <v>475.43349016925589</v>
      </c>
    </row>
    <row r="2198" spans="1:5">
      <c r="A2198" s="5">
        <f t="shared" si="173"/>
        <v>219700000</v>
      </c>
      <c r="B2198" s="5">
        <f t="shared" si="176"/>
        <v>5.3794370765060627E-2</v>
      </c>
      <c r="C2198" s="5">
        <f t="shared" si="174"/>
        <v>6.7565729680916148E-2</v>
      </c>
      <c r="D2198">
        <f t="shared" si="175"/>
        <v>924.96195793557683</v>
      </c>
      <c r="E2198" s="5">
        <f t="shared" si="177"/>
        <v>475.21803570736523</v>
      </c>
    </row>
    <row r="2199" spans="1:5">
      <c r="A2199" s="5">
        <f t="shared" si="173"/>
        <v>219800000</v>
      </c>
      <c r="B2199" s="5">
        <f t="shared" si="176"/>
        <v>5.3818856140920919E-2</v>
      </c>
      <c r="C2199" s="5">
        <f t="shared" si="174"/>
        <v>6.7596483312996669E-2</v>
      </c>
      <c r="D2199">
        <f t="shared" si="175"/>
        <v>924.5411381184997</v>
      </c>
      <c r="E2199" s="5">
        <f t="shared" si="177"/>
        <v>475.00277729233363</v>
      </c>
    </row>
    <row r="2200" spans="1:5">
      <c r="A2200" s="5">
        <f t="shared" si="173"/>
        <v>219900000</v>
      </c>
      <c r="B2200" s="5">
        <f t="shared" si="176"/>
        <v>5.3843341516781211E-2</v>
      </c>
      <c r="C2200" s="5">
        <f t="shared" si="174"/>
        <v>6.7627236945077204E-2</v>
      </c>
      <c r="D2200">
        <f t="shared" si="175"/>
        <v>924.12070103886413</v>
      </c>
      <c r="E2200" s="5">
        <f t="shared" si="177"/>
        <v>474.78771465670252</v>
      </c>
    </row>
    <row r="2201" spans="1:5">
      <c r="A2201" s="5">
        <f t="shared" si="173"/>
        <v>220000000</v>
      </c>
      <c r="B2201" s="5">
        <f t="shared" si="176"/>
        <v>5.3867826892641503E-2</v>
      </c>
      <c r="C2201" s="5">
        <f t="shared" si="174"/>
        <v>6.7657990577157726E-2</v>
      </c>
      <c r="D2201">
        <f t="shared" si="175"/>
        <v>923.70064617475555</v>
      </c>
      <c r="E2201" s="5">
        <f t="shared" si="177"/>
        <v>474.57284753350029</v>
      </c>
    </row>
    <row r="2202" spans="1:5">
      <c r="A2202" s="5">
        <f t="shared" si="173"/>
        <v>220100000</v>
      </c>
      <c r="B2202" s="5">
        <f t="shared" si="176"/>
        <v>5.3892312268501795E-2</v>
      </c>
      <c r="C2202" s="5">
        <f t="shared" si="174"/>
        <v>6.7688744209238247E-2</v>
      </c>
      <c r="D2202">
        <f t="shared" si="175"/>
        <v>923.28097300520778</v>
      </c>
      <c r="E2202" s="5">
        <f t="shared" si="177"/>
        <v>474.35817565623995</v>
      </c>
    </row>
    <row r="2203" spans="1:5">
      <c r="A2203" s="5">
        <f t="shared" si="173"/>
        <v>220200000</v>
      </c>
      <c r="B2203" s="5">
        <f t="shared" si="176"/>
        <v>5.3916797644362087E-2</v>
      </c>
      <c r="C2203" s="5">
        <f t="shared" si="174"/>
        <v>6.7719497841318782E-2</v>
      </c>
      <c r="D2203">
        <f t="shared" si="175"/>
        <v>922.86168101020087</v>
      </c>
      <c r="E2203" s="5">
        <f t="shared" si="177"/>
        <v>474.1436987589193</v>
      </c>
    </row>
    <row r="2204" spans="1:5">
      <c r="A2204" s="5">
        <f t="shared" si="173"/>
        <v>220300000</v>
      </c>
      <c r="B2204" s="5">
        <f t="shared" si="176"/>
        <v>5.3941283020222379E-2</v>
      </c>
      <c r="C2204" s="5">
        <f t="shared" si="174"/>
        <v>6.7750251473399303E-2</v>
      </c>
      <c r="D2204">
        <f t="shared" si="175"/>
        <v>922.44276967065923</v>
      </c>
      <c r="E2204" s="5">
        <f t="shared" si="177"/>
        <v>473.92941657601813</v>
      </c>
    </row>
    <row r="2205" spans="1:5">
      <c r="A2205" s="5">
        <f t="shared" si="173"/>
        <v>220400000</v>
      </c>
      <c r="B2205" s="5">
        <f t="shared" si="176"/>
        <v>5.3965768396082671E-2</v>
      </c>
      <c r="C2205" s="5">
        <f t="shared" si="174"/>
        <v>6.7781005105479838E-2</v>
      </c>
      <c r="D2205">
        <f t="shared" si="175"/>
        <v>922.02423846844931</v>
      </c>
      <c r="E2205" s="5">
        <f t="shared" si="177"/>
        <v>473.71532884249888</v>
      </c>
    </row>
    <row r="2206" spans="1:5">
      <c r="A2206" s="5">
        <f t="shared" si="173"/>
        <v>220500000</v>
      </c>
      <c r="B2206" s="5">
        <f t="shared" si="176"/>
        <v>5.3990253771942963E-2</v>
      </c>
      <c r="C2206" s="5">
        <f t="shared" si="174"/>
        <v>6.781175873756036E-2</v>
      </c>
      <c r="D2206">
        <f t="shared" si="175"/>
        <v>921.6060868863774</v>
      </c>
      <c r="E2206" s="5">
        <f t="shared" si="177"/>
        <v>473.5014352938046</v>
      </c>
    </row>
    <row r="2207" spans="1:5">
      <c r="A2207" s="5">
        <f t="shared" si="173"/>
        <v>220600000</v>
      </c>
      <c r="B2207" s="5">
        <f t="shared" si="176"/>
        <v>5.4014739147803255E-2</v>
      </c>
      <c r="C2207" s="5">
        <f t="shared" si="174"/>
        <v>6.7842512369640881E-2</v>
      </c>
      <c r="D2207">
        <f t="shared" si="175"/>
        <v>921.18831440818769</v>
      </c>
      <c r="E2207" s="5">
        <f t="shared" si="177"/>
        <v>473.28773566585807</v>
      </c>
    </row>
    <row r="2208" spans="1:5">
      <c r="A2208" s="5">
        <f t="shared" si="173"/>
        <v>220700000</v>
      </c>
      <c r="B2208" s="5">
        <f t="shared" si="176"/>
        <v>5.4039224523663547E-2</v>
      </c>
      <c r="C2208" s="5">
        <f t="shared" si="174"/>
        <v>6.7873266001721416E-2</v>
      </c>
      <c r="D2208">
        <f t="shared" si="175"/>
        <v>920.77092051856016</v>
      </c>
      <c r="E2208" s="5">
        <f t="shared" si="177"/>
        <v>473.07422969506047</v>
      </c>
    </row>
    <row r="2209" spans="1:5">
      <c r="A2209" s="5">
        <f t="shared" si="173"/>
        <v>220800000</v>
      </c>
      <c r="B2209" s="5">
        <f t="shared" si="176"/>
        <v>5.4063709899523832E-2</v>
      </c>
      <c r="C2209" s="5">
        <f t="shared" si="174"/>
        <v>6.7904019633801938E-2</v>
      </c>
      <c r="D2209">
        <f t="shared" si="175"/>
        <v>920.3539047031079</v>
      </c>
      <c r="E2209" s="5">
        <f t="shared" si="177"/>
        <v>472.86091711829079</v>
      </c>
    </row>
    <row r="2210" spans="1:5">
      <c r="A2210" s="5">
        <f t="shared" si="173"/>
        <v>220900000</v>
      </c>
      <c r="B2210" s="5">
        <f t="shared" si="176"/>
        <v>5.4088195275384124E-2</v>
      </c>
      <c r="C2210" s="5">
        <f t="shared" si="174"/>
        <v>6.7934773265882459E-2</v>
      </c>
      <c r="D2210">
        <f t="shared" si="175"/>
        <v>919.93726644837579</v>
      </c>
      <c r="E2210" s="5">
        <f t="shared" si="177"/>
        <v>472.64779767290435</v>
      </c>
    </row>
    <row r="2211" spans="1:5">
      <c r="A2211" s="5">
        <f t="shared" si="173"/>
        <v>221000000</v>
      </c>
      <c r="B2211" s="5">
        <f t="shared" si="176"/>
        <v>5.4112680651244416E-2</v>
      </c>
      <c r="C2211" s="5">
        <f t="shared" si="174"/>
        <v>6.7965526897962994E-2</v>
      </c>
      <c r="D2211">
        <f t="shared" si="175"/>
        <v>919.52100524183788</v>
      </c>
      <c r="E2211" s="5">
        <f t="shared" si="177"/>
        <v>472.43487109673185</v>
      </c>
    </row>
    <row r="2212" spans="1:5">
      <c r="A2212" s="5">
        <f t="shared" si="173"/>
        <v>221100000</v>
      </c>
      <c r="B2212" s="5">
        <f t="shared" si="176"/>
        <v>5.4137166027104708E-2</v>
      </c>
      <c r="C2212" s="5">
        <f t="shared" si="174"/>
        <v>6.7996280530043515E-2</v>
      </c>
      <c r="D2212">
        <f t="shared" si="175"/>
        <v>919.10512057189612</v>
      </c>
      <c r="E2212" s="5">
        <f t="shared" si="177"/>
        <v>472.22213712807843</v>
      </c>
    </row>
    <row r="2213" spans="1:5">
      <c r="A2213" s="5">
        <f t="shared" si="173"/>
        <v>221200000</v>
      </c>
      <c r="B2213" s="5">
        <f t="shared" si="176"/>
        <v>5.4161651402965E-2</v>
      </c>
      <c r="C2213" s="5">
        <f t="shared" si="174"/>
        <v>6.8027034162124037E-2</v>
      </c>
      <c r="D2213">
        <f t="shared" si="175"/>
        <v>918.68961192787629</v>
      </c>
      <c r="E2213" s="5">
        <f t="shared" si="177"/>
        <v>472.00959550572202</v>
      </c>
    </row>
    <row r="2214" spans="1:5">
      <c r="A2214" s="5">
        <f t="shared" si="173"/>
        <v>221300000</v>
      </c>
      <c r="B2214" s="5">
        <f t="shared" si="176"/>
        <v>5.4186136778825292E-2</v>
      </c>
      <c r="C2214" s="5">
        <f t="shared" si="174"/>
        <v>6.8057787794204572E-2</v>
      </c>
      <c r="D2214">
        <f t="shared" si="175"/>
        <v>918.27447880002819</v>
      </c>
      <c r="E2214" s="5">
        <f t="shared" si="177"/>
        <v>471.7972459689131</v>
      </c>
    </row>
    <row r="2215" spans="1:5">
      <c r="A2215" s="5">
        <f t="shared" si="173"/>
        <v>221400000</v>
      </c>
      <c r="B2215" s="5">
        <f t="shared" si="176"/>
        <v>5.4210622154685584E-2</v>
      </c>
      <c r="C2215" s="5">
        <f t="shared" si="174"/>
        <v>6.8088541426285093E-2</v>
      </c>
      <c r="D2215">
        <f t="shared" si="175"/>
        <v>917.85972067952218</v>
      </c>
      <c r="E2215" s="5">
        <f t="shared" si="177"/>
        <v>471.58508825737329</v>
      </c>
    </row>
    <row r="2216" spans="1:5">
      <c r="A2216" s="5">
        <f t="shared" si="173"/>
        <v>221500000</v>
      </c>
      <c r="B2216" s="5">
        <f t="shared" si="176"/>
        <v>5.4235107530545876E-2</v>
      </c>
      <c r="C2216" s="5">
        <f t="shared" si="174"/>
        <v>6.8119295058365614E-2</v>
      </c>
      <c r="D2216">
        <f t="shared" si="175"/>
        <v>917.44533705844799</v>
      </c>
      <c r="E2216" s="5">
        <f t="shared" si="177"/>
        <v>471.37312211129392</v>
      </c>
    </row>
    <row r="2217" spans="1:5">
      <c r="A2217" s="5">
        <f t="shared" si="173"/>
        <v>221600000</v>
      </c>
      <c r="B2217" s="5">
        <f t="shared" si="176"/>
        <v>5.4259592906406168E-2</v>
      </c>
      <c r="C2217" s="5">
        <f t="shared" si="174"/>
        <v>6.8150048690446149E-2</v>
      </c>
      <c r="D2217">
        <f t="shared" si="175"/>
        <v>917.03132742981154</v>
      </c>
      <c r="E2217" s="5">
        <f t="shared" si="177"/>
        <v>471.16134727133561</v>
      </c>
    </row>
    <row r="2218" spans="1:5">
      <c r="A2218" s="5">
        <f t="shared" si="173"/>
        <v>221700000</v>
      </c>
      <c r="B2218" s="5">
        <f t="shared" si="176"/>
        <v>5.428407828226646E-2</v>
      </c>
      <c r="C2218" s="5">
        <f t="shared" si="174"/>
        <v>6.8180802322526671E-2</v>
      </c>
      <c r="D2218">
        <f t="shared" si="175"/>
        <v>916.61769128753372</v>
      </c>
      <c r="E2218" s="5">
        <f t="shared" si="177"/>
        <v>470.94976347862666</v>
      </c>
    </row>
    <row r="2219" spans="1:5">
      <c r="A2219" s="5">
        <f t="shared" si="173"/>
        <v>221800000</v>
      </c>
      <c r="B2219" s="5">
        <f t="shared" si="176"/>
        <v>5.4308563658126752E-2</v>
      </c>
      <c r="C2219" s="5">
        <f t="shared" si="174"/>
        <v>6.8211555954607206E-2</v>
      </c>
      <c r="D2219">
        <f t="shared" si="175"/>
        <v>916.20442812644831</v>
      </c>
      <c r="E2219" s="5">
        <f t="shared" si="177"/>
        <v>470.73837047476241</v>
      </c>
    </row>
    <row r="2220" spans="1:5">
      <c r="A2220" s="5">
        <f t="shared" si="173"/>
        <v>221900000</v>
      </c>
      <c r="B2220" s="5">
        <f t="shared" si="176"/>
        <v>5.4333049033987044E-2</v>
      </c>
      <c r="C2220" s="5">
        <f t="shared" si="174"/>
        <v>6.8242309586687727E-2</v>
      </c>
      <c r="D2220">
        <f t="shared" si="175"/>
        <v>915.79153744229939</v>
      </c>
      <c r="E2220" s="5">
        <f t="shared" si="177"/>
        <v>470.52716800180389</v>
      </c>
    </row>
    <row r="2221" spans="1:5">
      <c r="A2221" s="5">
        <f t="shared" si="173"/>
        <v>222000000</v>
      </c>
      <c r="B2221" s="5">
        <f t="shared" si="176"/>
        <v>5.4357534409847336E-2</v>
      </c>
      <c r="C2221" s="5">
        <f t="shared" si="174"/>
        <v>6.8273063218768248E-2</v>
      </c>
      <c r="D2221">
        <f t="shared" si="175"/>
        <v>915.37901873173973</v>
      </c>
      <c r="E2221" s="5">
        <f t="shared" si="177"/>
        <v>470.31615580227685</v>
      </c>
    </row>
    <row r="2222" spans="1:5">
      <c r="A2222" s="5">
        <f t="shared" ref="A2222:A2285" si="178">A2221+100000</f>
        <v>222100000</v>
      </c>
      <c r="B2222" s="5">
        <f t="shared" si="176"/>
        <v>5.4382019785707628E-2</v>
      </c>
      <c r="C2222" s="5">
        <f t="shared" ref="C2222:C2285" si="179">1.256*A2222/(PI()*$G$6)</f>
        <v>6.8303816850848784E-2</v>
      </c>
      <c r="D2222">
        <f t="shared" ref="D2222:D2285" si="180">($G$2*299792458/$G$6/2*9)^2/(4*$G$3*A2222*(1-EXP(-(C2222/B2222)))^2)</f>
        <v>914.96687149232889</v>
      </c>
      <c r="E2222" s="5">
        <f t="shared" si="177"/>
        <v>470.10533361917078</v>
      </c>
    </row>
    <row r="2223" spans="1:5">
      <c r="A2223" s="5">
        <f t="shared" si="178"/>
        <v>222200000</v>
      </c>
      <c r="B2223" s="5">
        <f t="shared" si="176"/>
        <v>5.440650516156792E-2</v>
      </c>
      <c r="C2223" s="5">
        <f t="shared" si="179"/>
        <v>6.8334570482929305E-2</v>
      </c>
      <c r="D2223">
        <f t="shared" si="180"/>
        <v>914.55509522253033</v>
      </c>
      <c r="E2223" s="5">
        <f t="shared" si="177"/>
        <v>469.8947011959379</v>
      </c>
    </row>
    <row r="2224" spans="1:5">
      <c r="A2224" s="5">
        <f t="shared" si="178"/>
        <v>222300000</v>
      </c>
      <c r="B2224" s="5">
        <f t="shared" si="176"/>
        <v>5.4430990537428212E-2</v>
      </c>
      <c r="C2224" s="5">
        <f t="shared" si="179"/>
        <v>6.8365324115009826E-2</v>
      </c>
      <c r="D2224">
        <f t="shared" si="180"/>
        <v>914.14368942171041</v>
      </c>
      <c r="E2224" s="5">
        <f t="shared" si="177"/>
        <v>469.6842582764919</v>
      </c>
    </row>
    <row r="2225" spans="1:5">
      <c r="A2225" s="5">
        <f t="shared" si="178"/>
        <v>222400000</v>
      </c>
      <c r="B2225" s="5">
        <f t="shared" si="176"/>
        <v>5.4455475913288504E-2</v>
      </c>
      <c r="C2225" s="5">
        <f t="shared" si="179"/>
        <v>6.8396077747090361E-2</v>
      </c>
      <c r="D2225">
        <f t="shared" si="180"/>
        <v>913.7326535901359</v>
      </c>
      <c r="E2225" s="5">
        <f t="shared" si="177"/>
        <v>469.47400460520743</v>
      </c>
    </row>
    <row r="2226" spans="1:5">
      <c r="A2226" s="5">
        <f t="shared" si="178"/>
        <v>222500000</v>
      </c>
      <c r="B2226" s="5">
        <f t="shared" si="176"/>
        <v>5.4479961289148796E-2</v>
      </c>
      <c r="C2226" s="5">
        <f t="shared" si="179"/>
        <v>6.8426831379170883E-2</v>
      </c>
      <c r="D2226">
        <f t="shared" si="180"/>
        <v>913.32198722897181</v>
      </c>
      <c r="E2226" s="5">
        <f t="shared" si="177"/>
        <v>469.26393992691823</v>
      </c>
    </row>
    <row r="2227" spans="1:5">
      <c r="A2227" s="5">
        <f t="shared" si="178"/>
        <v>222600000</v>
      </c>
      <c r="B2227" s="5">
        <f t="shared" si="176"/>
        <v>5.4504446665009081E-2</v>
      </c>
      <c r="C2227" s="5">
        <f t="shared" si="179"/>
        <v>6.8457585011251404E-2</v>
      </c>
      <c r="D2227">
        <f t="shared" si="180"/>
        <v>912.91168984027945</v>
      </c>
      <c r="E2227" s="5">
        <f t="shared" si="177"/>
        <v>469.05406398691673</v>
      </c>
    </row>
    <row r="2228" spans="1:5">
      <c r="A2228" s="5">
        <f t="shared" si="178"/>
        <v>222700000</v>
      </c>
      <c r="B2228" s="5">
        <f t="shared" si="176"/>
        <v>5.4528932040869373E-2</v>
      </c>
      <c r="C2228" s="5">
        <f t="shared" si="179"/>
        <v>6.8488338643331939E-2</v>
      </c>
      <c r="D2228">
        <f t="shared" si="180"/>
        <v>912.50176092701474</v>
      </c>
      <c r="E2228" s="5">
        <f t="shared" si="177"/>
        <v>468.84437653095301</v>
      </c>
    </row>
    <row r="2229" spans="1:5">
      <c r="A2229" s="5">
        <f t="shared" si="178"/>
        <v>222800000</v>
      </c>
      <c r="B2229" s="5">
        <f t="shared" si="176"/>
        <v>5.4553417416729665E-2</v>
      </c>
      <c r="C2229" s="5">
        <f t="shared" si="179"/>
        <v>6.851909227541246E-2</v>
      </c>
      <c r="D2229">
        <f t="shared" si="180"/>
        <v>912.09219999302616</v>
      </c>
      <c r="E2229" s="5">
        <f t="shared" si="177"/>
        <v>468.63487730523332</v>
      </c>
    </row>
    <row r="2230" spans="1:5">
      <c r="A2230" s="5">
        <f t="shared" si="178"/>
        <v>222900000</v>
      </c>
      <c r="B2230" s="5">
        <f t="shared" si="176"/>
        <v>5.4577902792589957E-2</v>
      </c>
      <c r="C2230" s="5">
        <f t="shared" si="179"/>
        <v>6.8549845907492982E-2</v>
      </c>
      <c r="D2230">
        <f t="shared" si="180"/>
        <v>911.68300654305165</v>
      </c>
      <c r="E2230" s="5">
        <f t="shared" si="177"/>
        <v>468.42556605641983</v>
      </c>
    </row>
    <row r="2231" spans="1:5">
      <c r="A2231" s="5">
        <f t="shared" si="178"/>
        <v>223000000</v>
      </c>
      <c r="B2231" s="5">
        <f t="shared" si="176"/>
        <v>5.4602388168450249E-2</v>
      </c>
      <c r="C2231" s="5">
        <f t="shared" si="179"/>
        <v>6.8580599539573517E-2</v>
      </c>
      <c r="D2231">
        <f t="shared" si="180"/>
        <v>911.27418008271854</v>
      </c>
      <c r="E2231" s="5">
        <f t="shared" si="177"/>
        <v>468.2164425316285</v>
      </c>
    </row>
    <row r="2232" spans="1:5">
      <c r="A2232" s="5">
        <f t="shared" si="178"/>
        <v>223100000</v>
      </c>
      <c r="B2232" s="5">
        <f t="shared" si="176"/>
        <v>5.462687354431054E-2</v>
      </c>
      <c r="C2232" s="5">
        <f t="shared" si="179"/>
        <v>6.8611353171654038E-2</v>
      </c>
      <c r="D2232">
        <f t="shared" si="180"/>
        <v>910.8657201185398</v>
      </c>
      <c r="E2232" s="5">
        <f t="shared" si="177"/>
        <v>468.00750647842904</v>
      </c>
    </row>
    <row r="2233" spans="1:5">
      <c r="A2233" s="5">
        <f t="shared" si="178"/>
        <v>223200000</v>
      </c>
      <c r="B2233" s="5">
        <f t="shared" si="176"/>
        <v>5.4651358920170832E-2</v>
      </c>
      <c r="C2233" s="5">
        <f t="shared" si="179"/>
        <v>6.8642106803734573E-2</v>
      </c>
      <c r="D2233">
        <f t="shared" si="180"/>
        <v>910.45762615791307</v>
      </c>
      <c r="E2233" s="5">
        <f t="shared" si="177"/>
        <v>467.79875764484359</v>
      </c>
    </row>
    <row r="2234" spans="1:5">
      <c r="A2234" s="5">
        <f t="shared" si="178"/>
        <v>223300000</v>
      </c>
      <c r="B2234" s="5">
        <f t="shared" si="176"/>
        <v>5.4675844296031124E-2</v>
      </c>
      <c r="C2234" s="5">
        <f t="shared" si="179"/>
        <v>6.8672860435815095E-2</v>
      </c>
      <c r="D2234">
        <f t="shared" si="180"/>
        <v>910.0498977091188</v>
      </c>
      <c r="E2234" s="5">
        <f t="shared" si="177"/>
        <v>467.59019577934549</v>
      </c>
    </row>
    <row r="2235" spans="1:5">
      <c r="A2235" s="5">
        <f t="shared" si="178"/>
        <v>223400000</v>
      </c>
      <c r="B2235" s="5">
        <f t="shared" si="176"/>
        <v>5.4700329671891416E-2</v>
      </c>
      <c r="C2235" s="5">
        <f t="shared" si="179"/>
        <v>6.8703614067895616E-2</v>
      </c>
      <c r="D2235">
        <f t="shared" si="180"/>
        <v>909.64253428131701</v>
      </c>
      <c r="E2235" s="5">
        <f t="shared" si="177"/>
        <v>467.38182063085861</v>
      </c>
    </row>
    <row r="2236" spans="1:5">
      <c r="A2236" s="5">
        <f t="shared" si="178"/>
        <v>223500000</v>
      </c>
      <c r="B2236" s="5">
        <f t="shared" si="176"/>
        <v>5.4724815047751708E-2</v>
      </c>
      <c r="C2236" s="5">
        <f t="shared" si="179"/>
        <v>6.8734367699976151E-2</v>
      </c>
      <c r="D2236">
        <f t="shared" si="180"/>
        <v>909.23553538454689</v>
      </c>
      <c r="E2236" s="5">
        <f t="shared" si="177"/>
        <v>467.17363194875605</v>
      </c>
    </row>
    <row r="2237" spans="1:5">
      <c r="A2237" s="5">
        <f t="shared" si="178"/>
        <v>223600000</v>
      </c>
      <c r="B2237" s="5">
        <f t="shared" si="176"/>
        <v>5.4749300423612E-2</v>
      </c>
      <c r="C2237" s="5">
        <f t="shared" si="179"/>
        <v>6.8765121332056672E-2</v>
      </c>
      <c r="D2237">
        <f t="shared" si="180"/>
        <v>908.8289005297238</v>
      </c>
      <c r="E2237" s="5">
        <f t="shared" si="177"/>
        <v>466.96562948285936</v>
      </c>
    </row>
    <row r="2238" spans="1:5">
      <c r="A2238" s="5">
        <f t="shared" si="178"/>
        <v>223700000</v>
      </c>
      <c r="B2238" s="5">
        <f t="shared" si="176"/>
        <v>5.4773785799472292E-2</v>
      </c>
      <c r="C2238" s="5">
        <f t="shared" si="179"/>
        <v>6.8795874964137194E-2</v>
      </c>
      <c r="D2238">
        <f t="shared" si="180"/>
        <v>908.42262922863756</v>
      </c>
      <c r="E2238" s="5">
        <f t="shared" si="177"/>
        <v>466.75781298343725</v>
      </c>
    </row>
    <row r="2239" spans="1:5">
      <c r="A2239" s="5">
        <f t="shared" si="178"/>
        <v>223800000</v>
      </c>
      <c r="B2239" s="5">
        <f t="shared" si="176"/>
        <v>5.4798271175332584E-2</v>
      </c>
      <c r="C2239" s="5">
        <f t="shared" si="179"/>
        <v>6.8826628596217729E-2</v>
      </c>
      <c r="D2239">
        <f t="shared" si="180"/>
        <v>908.01672099395103</v>
      </c>
      <c r="E2239" s="5">
        <f t="shared" si="177"/>
        <v>466.55018220120519</v>
      </c>
    </row>
    <row r="2240" spans="1:5">
      <c r="A2240" s="5">
        <f t="shared" si="178"/>
        <v>223900000</v>
      </c>
      <c r="B2240" s="5">
        <f t="shared" si="176"/>
        <v>5.4822756551192876E-2</v>
      </c>
      <c r="C2240" s="5">
        <f t="shared" si="179"/>
        <v>6.885738222829825E-2</v>
      </c>
      <c r="D2240">
        <f t="shared" si="180"/>
        <v>907.61117533919708</v>
      </c>
      <c r="E2240" s="5">
        <f t="shared" si="177"/>
        <v>466.34273688732327</v>
      </c>
    </row>
    <row r="2241" spans="1:5">
      <c r="A2241" s="5">
        <f t="shared" si="178"/>
        <v>224000000</v>
      </c>
      <c r="B2241" s="5">
        <f t="shared" si="176"/>
        <v>5.4847241927053168E-2</v>
      </c>
      <c r="C2241" s="5">
        <f t="shared" si="179"/>
        <v>6.8888135860378771E-2</v>
      </c>
      <c r="D2241">
        <f t="shared" si="180"/>
        <v>907.20599177877773</v>
      </c>
      <c r="E2241" s="5">
        <f t="shared" si="177"/>
        <v>466.13547679339666</v>
      </c>
    </row>
    <row r="2242" spans="1:5">
      <c r="A2242" s="5">
        <f t="shared" si="178"/>
        <v>224100000</v>
      </c>
      <c r="B2242" s="5">
        <f t="shared" si="176"/>
        <v>5.487172730291346E-2</v>
      </c>
      <c r="C2242" s="5">
        <f t="shared" si="179"/>
        <v>6.8918889492459307E-2</v>
      </c>
      <c r="D2242">
        <f t="shared" si="180"/>
        <v>906.80116982796176</v>
      </c>
      <c r="E2242" s="5">
        <f t="shared" si="177"/>
        <v>465.92840167147347</v>
      </c>
    </row>
    <row r="2243" spans="1:5">
      <c r="A2243" s="5">
        <f t="shared" si="178"/>
        <v>224200000</v>
      </c>
      <c r="B2243" s="5">
        <f t="shared" ref="B2243:B2306" si="181">A2243/(PI()*1300000000)</f>
        <v>5.4896212678773752E-2</v>
      </c>
      <c r="C2243" s="5">
        <f t="shared" si="179"/>
        <v>6.8949643124539828E-2</v>
      </c>
      <c r="D2243">
        <f t="shared" si="180"/>
        <v>906.3967090028824</v>
      </c>
      <c r="E2243" s="5">
        <f t="shared" ref="E2243:E2306" si="182">($G$2*299792458/$G$6/2*9)^2/(4*$G$3*A2243)*(1+($G$7*$G$3*A2243)/($G$2*299792458/$G$6/2*9))^2</f>
        <v>465.72151127404447</v>
      </c>
    </row>
    <row r="2244" spans="1:5">
      <c r="A2244" s="5">
        <f t="shared" si="178"/>
        <v>224300000</v>
      </c>
      <c r="B2244" s="5">
        <f t="shared" si="181"/>
        <v>5.4920698054634044E-2</v>
      </c>
      <c r="C2244" s="5">
        <f t="shared" si="179"/>
        <v>6.8980396756620349E-2</v>
      </c>
      <c r="D2244">
        <f t="shared" si="180"/>
        <v>905.99260882053602</v>
      </c>
      <c r="E2244" s="5">
        <f t="shared" si="182"/>
        <v>465.51480535404164</v>
      </c>
    </row>
    <row r="2245" spans="1:5">
      <c r="A2245" s="5">
        <f t="shared" si="178"/>
        <v>224400000</v>
      </c>
      <c r="B2245" s="5">
        <f t="shared" si="181"/>
        <v>5.4945183430494329E-2</v>
      </c>
      <c r="C2245" s="5">
        <f t="shared" si="179"/>
        <v>6.9011150388700884E-2</v>
      </c>
      <c r="D2245">
        <f t="shared" si="180"/>
        <v>905.5888687987798</v>
      </c>
      <c r="E2245" s="5">
        <f t="shared" si="182"/>
        <v>465.30828366483735</v>
      </c>
    </row>
    <row r="2246" spans="1:5">
      <c r="A2246" s="5">
        <f t="shared" si="178"/>
        <v>224500000</v>
      </c>
      <c r="B2246" s="5">
        <f t="shared" si="181"/>
        <v>5.4969668806354621E-2</v>
      </c>
      <c r="C2246" s="5">
        <f t="shared" si="179"/>
        <v>6.9041904020781406E-2</v>
      </c>
      <c r="D2246">
        <f t="shared" si="180"/>
        <v>905.18548845633063</v>
      </c>
      <c r="E2246" s="5">
        <f t="shared" si="182"/>
        <v>465.10194596024354</v>
      </c>
    </row>
    <row r="2247" spans="1:5">
      <c r="A2247" s="5">
        <f t="shared" si="178"/>
        <v>224600000</v>
      </c>
      <c r="B2247" s="5">
        <f t="shared" si="181"/>
        <v>5.4994154182214913E-2</v>
      </c>
      <c r="C2247" s="5">
        <f t="shared" si="179"/>
        <v>6.9072657652861941E-2</v>
      </c>
      <c r="D2247">
        <f t="shared" si="180"/>
        <v>904.78246731276136</v>
      </c>
      <c r="E2247" s="5">
        <f t="shared" si="182"/>
        <v>464.8957919945106</v>
      </c>
    </row>
    <row r="2248" spans="1:5">
      <c r="A2248" s="5">
        <f t="shared" si="178"/>
        <v>224700000</v>
      </c>
      <c r="B2248" s="5">
        <f t="shared" si="181"/>
        <v>5.5018639558075205E-2</v>
      </c>
      <c r="C2248" s="5">
        <f t="shared" si="179"/>
        <v>6.9103411284942462E-2</v>
      </c>
      <c r="D2248">
        <f t="shared" si="180"/>
        <v>904.37980488850121</v>
      </c>
      <c r="E2248" s="5">
        <f t="shared" si="182"/>
        <v>464.68982152232593</v>
      </c>
    </row>
    <row r="2249" spans="1:5">
      <c r="A2249" s="5">
        <f t="shared" si="178"/>
        <v>224800000</v>
      </c>
      <c r="B2249" s="5">
        <f t="shared" si="181"/>
        <v>5.5043124933935497E-2</v>
      </c>
      <c r="C2249" s="5">
        <f t="shared" si="179"/>
        <v>6.9134164917022983E-2</v>
      </c>
      <c r="D2249">
        <f t="shared" si="180"/>
        <v>903.97750070483198</v>
      </c>
      <c r="E2249" s="5">
        <f t="shared" si="182"/>
        <v>464.48403429881409</v>
      </c>
    </row>
    <row r="2250" spans="1:5">
      <c r="A2250" s="5">
        <f t="shared" si="178"/>
        <v>224900000</v>
      </c>
      <c r="B2250" s="5">
        <f t="shared" si="181"/>
        <v>5.5067610309795789E-2</v>
      </c>
      <c r="C2250" s="5">
        <f t="shared" si="179"/>
        <v>6.9164918549103518E-2</v>
      </c>
      <c r="D2250">
        <f t="shared" si="180"/>
        <v>903.57555428388707</v>
      </c>
      <c r="E2250" s="5">
        <f t="shared" si="182"/>
        <v>464.27843007953476</v>
      </c>
    </row>
    <row r="2251" spans="1:5">
      <c r="A2251" s="5">
        <f t="shared" si="178"/>
        <v>225000000</v>
      </c>
      <c r="B2251" s="5">
        <f t="shared" si="181"/>
        <v>5.5092095685656081E-2</v>
      </c>
      <c r="C2251" s="5">
        <f t="shared" si="179"/>
        <v>6.919567218118404E-2</v>
      </c>
      <c r="D2251">
        <f t="shared" si="180"/>
        <v>903.17396514864993</v>
      </c>
      <c r="E2251" s="5">
        <f t="shared" si="182"/>
        <v>464.07300862048237</v>
      </c>
    </row>
    <row r="2252" spans="1:5">
      <c r="A2252" s="5">
        <f t="shared" si="178"/>
        <v>225100000</v>
      </c>
      <c r="B2252" s="5">
        <f t="shared" si="181"/>
        <v>5.5116581061516373E-2</v>
      </c>
      <c r="C2252" s="5">
        <f t="shared" si="179"/>
        <v>6.9226425813264561E-2</v>
      </c>
      <c r="D2252">
        <f t="shared" si="180"/>
        <v>902.77273282295084</v>
      </c>
      <c r="E2252" s="5">
        <f t="shared" si="182"/>
        <v>463.86776967808476</v>
      </c>
    </row>
    <row r="2253" spans="1:5">
      <c r="A2253" s="5">
        <f t="shared" si="178"/>
        <v>225200000</v>
      </c>
      <c r="B2253" s="5">
        <f t="shared" si="181"/>
        <v>5.5141066437376665E-2</v>
      </c>
      <c r="C2253" s="5">
        <f t="shared" si="179"/>
        <v>6.9257179445345096E-2</v>
      </c>
      <c r="D2253">
        <f t="shared" si="180"/>
        <v>902.37185683146629</v>
      </c>
      <c r="E2253" s="5">
        <f t="shared" si="182"/>
        <v>463.66271300920272</v>
      </c>
    </row>
    <row r="2254" spans="1:5">
      <c r="A2254" s="5">
        <f t="shared" si="178"/>
        <v>225300000</v>
      </c>
      <c r="B2254" s="5">
        <f t="shared" si="181"/>
        <v>5.5165551813236957E-2</v>
      </c>
      <c r="C2254" s="5">
        <f t="shared" si="179"/>
        <v>6.9287933077425617E-2</v>
      </c>
      <c r="D2254">
        <f t="shared" si="180"/>
        <v>901.97133669971697</v>
      </c>
      <c r="E2254" s="5">
        <f t="shared" si="182"/>
        <v>463.45783837112839</v>
      </c>
    </row>
    <row r="2255" spans="1:5">
      <c r="A2255" s="5">
        <f t="shared" si="178"/>
        <v>225400000</v>
      </c>
      <c r="B2255" s="5">
        <f t="shared" si="181"/>
        <v>5.5190037189097249E-2</v>
      </c>
      <c r="C2255" s="5">
        <f t="shared" si="179"/>
        <v>6.9318686709506139E-2</v>
      </c>
      <c r="D2255">
        <f t="shared" si="180"/>
        <v>901.57117195406488</v>
      </c>
      <c r="E2255" s="5">
        <f t="shared" si="182"/>
        <v>463.25314552158466</v>
      </c>
    </row>
    <row r="2256" spans="1:5">
      <c r="A2256" s="5">
        <f t="shared" si="178"/>
        <v>225500000</v>
      </c>
      <c r="B2256" s="5">
        <f t="shared" si="181"/>
        <v>5.5214522564957541E-2</v>
      </c>
      <c r="C2256" s="5">
        <f t="shared" si="179"/>
        <v>6.9349440341586674E-2</v>
      </c>
      <c r="D2256">
        <f t="shared" si="180"/>
        <v>901.17136212171283</v>
      </c>
      <c r="E2256" s="5">
        <f t="shared" si="182"/>
        <v>463.0486342187246</v>
      </c>
    </row>
    <row r="2257" spans="1:5">
      <c r="A2257" s="5">
        <f t="shared" si="178"/>
        <v>225600000</v>
      </c>
      <c r="B2257" s="5">
        <f t="shared" si="181"/>
        <v>5.5239007940817833E-2</v>
      </c>
      <c r="C2257" s="5">
        <f t="shared" si="179"/>
        <v>6.9380193973667195E-2</v>
      </c>
      <c r="D2257">
        <f t="shared" si="180"/>
        <v>900.7719067307014</v>
      </c>
      <c r="E2257" s="5">
        <f t="shared" si="182"/>
        <v>462.84430422112922</v>
      </c>
    </row>
    <row r="2258" spans="1:5">
      <c r="A2258" s="5">
        <f t="shared" si="178"/>
        <v>225700000</v>
      </c>
      <c r="B2258" s="5">
        <f t="shared" si="181"/>
        <v>5.5263493316678125E-2</v>
      </c>
      <c r="C2258" s="5">
        <f t="shared" si="179"/>
        <v>6.9410947605747716E-2</v>
      </c>
      <c r="D2258">
        <f t="shared" si="180"/>
        <v>900.3728053099079</v>
      </c>
      <c r="E2258" s="5">
        <f t="shared" si="182"/>
        <v>462.64015528780828</v>
      </c>
    </row>
    <row r="2259" spans="1:5">
      <c r="A2259" s="5">
        <f t="shared" si="178"/>
        <v>225800000</v>
      </c>
      <c r="B2259" s="5">
        <f t="shared" si="181"/>
        <v>5.5287978692538417E-2</v>
      </c>
      <c r="C2259" s="5">
        <f t="shared" si="179"/>
        <v>6.9441701237828252E-2</v>
      </c>
      <c r="D2259">
        <f t="shared" si="180"/>
        <v>899.97405738904445</v>
      </c>
      <c r="E2259" s="5">
        <f t="shared" si="182"/>
        <v>462.43618717819794</v>
      </c>
    </row>
    <row r="2260" spans="1:5">
      <c r="A2260" s="5">
        <f t="shared" si="178"/>
        <v>225900000</v>
      </c>
      <c r="B2260" s="5">
        <f t="shared" si="181"/>
        <v>5.5312464068398709E-2</v>
      </c>
      <c r="C2260" s="5">
        <f t="shared" si="179"/>
        <v>6.9472454869908773E-2</v>
      </c>
      <c r="D2260">
        <f t="shared" si="180"/>
        <v>899.57566249865533</v>
      </c>
      <c r="E2260" s="5">
        <f t="shared" si="182"/>
        <v>462.23239965216055</v>
      </c>
    </row>
    <row r="2261" spans="1:5">
      <c r="A2261" s="5">
        <f t="shared" si="178"/>
        <v>226000000</v>
      </c>
      <c r="B2261" s="5">
        <f t="shared" si="181"/>
        <v>5.5336949444259001E-2</v>
      </c>
      <c r="C2261" s="5">
        <f t="shared" si="179"/>
        <v>6.9503208501989308E-2</v>
      </c>
      <c r="D2261">
        <f t="shared" si="180"/>
        <v>899.17762017011603</v>
      </c>
      <c r="E2261" s="5">
        <f t="shared" si="182"/>
        <v>462.02879246998327</v>
      </c>
    </row>
    <row r="2262" spans="1:5">
      <c r="A2262" s="5">
        <f t="shared" si="178"/>
        <v>226100000</v>
      </c>
      <c r="B2262" s="5">
        <f t="shared" si="181"/>
        <v>5.5361434820119293E-2</v>
      </c>
      <c r="C2262" s="5">
        <f t="shared" si="179"/>
        <v>6.9533962134069829E-2</v>
      </c>
      <c r="D2262">
        <f t="shared" si="180"/>
        <v>898.77992993563134</v>
      </c>
      <c r="E2262" s="5">
        <f t="shared" si="182"/>
        <v>461.82536539237765</v>
      </c>
    </row>
    <row r="2263" spans="1:5">
      <c r="A2263" s="5">
        <f t="shared" si="178"/>
        <v>226200000</v>
      </c>
      <c r="B2263" s="5">
        <f t="shared" si="181"/>
        <v>5.5385920195979578E-2</v>
      </c>
      <c r="C2263" s="5">
        <f t="shared" si="179"/>
        <v>6.9564715766150351E-2</v>
      </c>
      <c r="D2263">
        <f t="shared" si="180"/>
        <v>898.38259132823271</v>
      </c>
      <c r="E2263" s="5">
        <f t="shared" si="182"/>
        <v>461.62211818047814</v>
      </c>
    </row>
    <row r="2264" spans="1:5">
      <c r="A2264" s="5">
        <f t="shared" si="178"/>
        <v>226300000</v>
      </c>
      <c r="B2264" s="5">
        <f t="shared" si="181"/>
        <v>5.541040557183987E-2</v>
      </c>
      <c r="C2264" s="5">
        <f t="shared" si="179"/>
        <v>6.9595469398230886E-2</v>
      </c>
      <c r="D2264">
        <f t="shared" si="180"/>
        <v>897.98560388177725</v>
      </c>
      <c r="E2264" s="5">
        <f t="shared" si="182"/>
        <v>461.41905059584144</v>
      </c>
    </row>
    <row r="2265" spans="1:5">
      <c r="A2265" s="5">
        <f t="shared" si="178"/>
        <v>226400000</v>
      </c>
      <c r="B2265" s="5">
        <f t="shared" si="181"/>
        <v>5.5434890947700162E-2</v>
      </c>
      <c r="C2265" s="5">
        <f t="shared" si="179"/>
        <v>6.9626223030311407E-2</v>
      </c>
      <c r="D2265">
        <f t="shared" si="180"/>
        <v>897.58896713094623</v>
      </c>
      <c r="E2265" s="5">
        <f t="shared" si="182"/>
        <v>461.2161624004458</v>
      </c>
    </row>
    <row r="2266" spans="1:5">
      <c r="A2266" s="5">
        <f t="shared" si="178"/>
        <v>226500000</v>
      </c>
      <c r="B2266" s="5">
        <f t="shared" si="181"/>
        <v>5.5459376323560454E-2</v>
      </c>
      <c r="C2266" s="5">
        <f t="shared" si="179"/>
        <v>6.9656976662391928E-2</v>
      </c>
      <c r="D2266">
        <f t="shared" si="180"/>
        <v>897.1926806112416</v>
      </c>
      <c r="E2266" s="5">
        <f t="shared" si="182"/>
        <v>461.01345335668913</v>
      </c>
    </row>
    <row r="2267" spans="1:5">
      <c r="A2267" s="5">
        <f t="shared" si="178"/>
        <v>226600000</v>
      </c>
      <c r="B2267" s="5">
        <f t="shared" si="181"/>
        <v>5.5483861699420746E-2</v>
      </c>
      <c r="C2267" s="5">
        <f t="shared" si="179"/>
        <v>6.9687730294472464E-2</v>
      </c>
      <c r="D2267">
        <f t="shared" si="180"/>
        <v>896.79674385898579</v>
      </c>
      <c r="E2267" s="5">
        <f t="shared" si="182"/>
        <v>460.81092322738942</v>
      </c>
    </row>
    <row r="2268" spans="1:5">
      <c r="A2268" s="5">
        <f t="shared" si="178"/>
        <v>226700000</v>
      </c>
      <c r="B2268" s="5">
        <f t="shared" si="181"/>
        <v>5.5508347075281038E-2</v>
      </c>
      <c r="C2268" s="5">
        <f t="shared" si="179"/>
        <v>6.9718483926552985E-2</v>
      </c>
      <c r="D2268">
        <f t="shared" si="180"/>
        <v>896.40115641132002</v>
      </c>
      <c r="E2268" s="5">
        <f t="shared" si="182"/>
        <v>460.60857177578299</v>
      </c>
    </row>
    <row r="2269" spans="1:5">
      <c r="A2269" s="5">
        <f t="shared" si="178"/>
        <v>226800000</v>
      </c>
      <c r="B2269" s="5">
        <f t="shared" si="181"/>
        <v>5.553283245114133E-2</v>
      </c>
      <c r="C2269" s="5">
        <f t="shared" si="179"/>
        <v>6.9749237558633506E-2</v>
      </c>
      <c r="D2269">
        <f t="shared" si="180"/>
        <v>896.00591780620027</v>
      </c>
      <c r="E2269" s="5">
        <f t="shared" si="182"/>
        <v>460.40639876552376</v>
      </c>
    </row>
    <row r="2270" spans="1:5">
      <c r="A2270" s="5">
        <f t="shared" si="178"/>
        <v>226900000</v>
      </c>
      <c r="B2270" s="5">
        <f t="shared" si="181"/>
        <v>5.5557317827001622E-2</v>
      </c>
      <c r="C2270" s="5">
        <f t="shared" si="179"/>
        <v>6.9779991190714041E-2</v>
      </c>
      <c r="D2270">
        <f t="shared" si="180"/>
        <v>895.61102758239849</v>
      </c>
      <c r="E2270" s="5">
        <f t="shared" si="182"/>
        <v>460.20440396068204</v>
      </c>
    </row>
    <row r="2271" spans="1:5">
      <c r="A2271" s="5">
        <f t="shared" si="178"/>
        <v>227000000</v>
      </c>
      <c r="B2271" s="5">
        <f t="shared" si="181"/>
        <v>5.5581803202861914E-2</v>
      </c>
      <c r="C2271" s="5">
        <f t="shared" si="179"/>
        <v>6.9810744822794563E-2</v>
      </c>
      <c r="D2271">
        <f t="shared" si="180"/>
        <v>895.21648527949878</v>
      </c>
      <c r="E2271" s="5">
        <f t="shared" si="182"/>
        <v>460.00258712574407</v>
      </c>
    </row>
    <row r="2272" spans="1:5">
      <c r="A2272" s="5">
        <f t="shared" si="178"/>
        <v>227100000</v>
      </c>
      <c r="B2272" s="5">
        <f t="shared" si="181"/>
        <v>5.5606288578722206E-2</v>
      </c>
      <c r="C2272" s="5">
        <f t="shared" si="179"/>
        <v>6.9841498454875084E-2</v>
      </c>
      <c r="D2272">
        <f t="shared" si="180"/>
        <v>894.82229043789619</v>
      </c>
      <c r="E2272" s="5">
        <f t="shared" si="182"/>
        <v>459.80094802561109</v>
      </c>
    </row>
    <row r="2273" spans="1:5">
      <c r="A2273" s="5">
        <f t="shared" si="178"/>
        <v>227200000</v>
      </c>
      <c r="B2273" s="5">
        <f t="shared" si="181"/>
        <v>5.5630773954582498E-2</v>
      </c>
      <c r="C2273" s="5">
        <f t="shared" si="179"/>
        <v>6.9872252086955619E-2</v>
      </c>
      <c r="D2273">
        <f t="shared" si="180"/>
        <v>894.42844259879496</v>
      </c>
      <c r="E2273" s="5">
        <f t="shared" si="182"/>
        <v>459.59948642559789</v>
      </c>
    </row>
    <row r="2274" spans="1:5">
      <c r="A2274" s="5">
        <f t="shared" si="178"/>
        <v>227300000</v>
      </c>
      <c r="B2274" s="5">
        <f t="shared" si="181"/>
        <v>5.565525933044279E-2</v>
      </c>
      <c r="C2274" s="5">
        <f t="shared" si="179"/>
        <v>6.990300571903614E-2</v>
      </c>
      <c r="D2274">
        <f t="shared" si="180"/>
        <v>894.03494130420688</v>
      </c>
      <c r="E2274" s="5">
        <f t="shared" si="182"/>
        <v>459.39820209143261</v>
      </c>
    </row>
    <row r="2275" spans="1:5">
      <c r="A2275" s="5">
        <f t="shared" si="178"/>
        <v>227400000</v>
      </c>
      <c r="B2275" s="5">
        <f t="shared" si="181"/>
        <v>5.5679744706303082E-2</v>
      </c>
      <c r="C2275" s="5">
        <f t="shared" si="179"/>
        <v>6.9933759351116676E-2</v>
      </c>
      <c r="D2275">
        <f t="shared" si="180"/>
        <v>893.64178609694909</v>
      </c>
      <c r="E2275" s="5">
        <f t="shared" si="182"/>
        <v>459.19709478925506</v>
      </c>
    </row>
    <row r="2276" spans="1:5">
      <c r="A2276" s="5">
        <f t="shared" si="178"/>
        <v>227500000</v>
      </c>
      <c r="B2276" s="5">
        <f t="shared" si="181"/>
        <v>5.5704230082163374E-2</v>
      </c>
      <c r="C2276" s="5">
        <f t="shared" si="179"/>
        <v>6.9964512983197197E-2</v>
      </c>
      <c r="D2276">
        <f t="shared" si="180"/>
        <v>893.24897652064283</v>
      </c>
      <c r="E2276" s="5">
        <f t="shared" si="182"/>
        <v>458.99616428561654</v>
      </c>
    </row>
    <row r="2277" spans="1:5">
      <c r="A2277" s="5">
        <f t="shared" si="178"/>
        <v>227600000</v>
      </c>
      <c r="B2277" s="5">
        <f t="shared" si="181"/>
        <v>5.5728715458023666E-2</v>
      </c>
      <c r="C2277" s="5">
        <f t="shared" si="179"/>
        <v>6.9995266615277718E-2</v>
      </c>
      <c r="D2277">
        <f t="shared" si="180"/>
        <v>892.85651211971106</v>
      </c>
      <c r="E2277" s="5">
        <f t="shared" si="182"/>
        <v>458.79541034747859</v>
      </c>
    </row>
    <row r="2278" spans="1:5">
      <c r="A2278" s="5">
        <f t="shared" si="178"/>
        <v>227700000</v>
      </c>
      <c r="B2278" s="5">
        <f t="shared" si="181"/>
        <v>5.5753200833883958E-2</v>
      </c>
      <c r="C2278" s="5">
        <f t="shared" si="179"/>
        <v>7.0026020247358253E-2</v>
      </c>
      <c r="D2278">
        <f t="shared" si="180"/>
        <v>892.46439243937732</v>
      </c>
      <c r="E2278" s="5">
        <f t="shared" si="182"/>
        <v>458.59483274221213</v>
      </c>
    </row>
    <row r="2279" spans="1:5">
      <c r="A2279" s="5">
        <f t="shared" si="178"/>
        <v>227800000</v>
      </c>
      <c r="B2279" s="5">
        <f t="shared" si="181"/>
        <v>5.577768620974425E-2</v>
      </c>
      <c r="C2279" s="5">
        <f t="shared" si="179"/>
        <v>7.0056773879438775E-2</v>
      </c>
      <c r="D2279">
        <f t="shared" si="180"/>
        <v>892.07261702566393</v>
      </c>
      <c r="E2279" s="5">
        <f t="shared" si="182"/>
        <v>458.39443123759645</v>
      </c>
    </row>
    <row r="2280" spans="1:5">
      <c r="A2280" s="5">
        <f t="shared" si="178"/>
        <v>227900000</v>
      </c>
      <c r="B2280" s="5">
        <f t="shared" si="181"/>
        <v>5.5802171585604542E-2</v>
      </c>
      <c r="C2280" s="5">
        <f t="shared" si="179"/>
        <v>7.0087527511519296E-2</v>
      </c>
      <c r="D2280">
        <f t="shared" si="180"/>
        <v>891.68118542538934</v>
      </c>
      <c r="E2280" s="5">
        <f t="shared" si="182"/>
        <v>458.19420560181845</v>
      </c>
    </row>
    <row r="2281" spans="1:5">
      <c r="A2281" s="5">
        <f t="shared" si="178"/>
        <v>228000000</v>
      </c>
      <c r="B2281" s="5">
        <f t="shared" si="181"/>
        <v>5.5826656961464827E-2</v>
      </c>
      <c r="C2281" s="5">
        <f t="shared" si="179"/>
        <v>7.0118281143599831E-2</v>
      </c>
      <c r="D2281">
        <f t="shared" si="180"/>
        <v>891.29009718616749</v>
      </c>
      <c r="E2281" s="5">
        <f t="shared" si="182"/>
        <v>457.99415560347194</v>
      </c>
    </row>
    <row r="2282" spans="1:5">
      <c r="A2282" s="5">
        <f t="shared" si="178"/>
        <v>228100000</v>
      </c>
      <c r="B2282" s="5">
        <f t="shared" si="181"/>
        <v>5.5851142337325119E-2</v>
      </c>
      <c r="C2282" s="5">
        <f t="shared" si="179"/>
        <v>7.0149034775680352E-2</v>
      </c>
      <c r="D2282">
        <f t="shared" si="180"/>
        <v>890.89935185640616</v>
      </c>
      <c r="E2282" s="5">
        <f t="shared" si="182"/>
        <v>457.79428101155622</v>
      </c>
    </row>
    <row r="2283" spans="1:5">
      <c r="A2283" s="5">
        <f t="shared" si="178"/>
        <v>228200000</v>
      </c>
      <c r="B2283" s="5">
        <f t="shared" si="181"/>
        <v>5.5875627713185411E-2</v>
      </c>
      <c r="C2283" s="5">
        <f t="shared" si="179"/>
        <v>7.0179788407760874E-2</v>
      </c>
      <c r="D2283">
        <f t="shared" si="180"/>
        <v>890.50894898530339</v>
      </c>
      <c r="E2283" s="5">
        <f t="shared" si="182"/>
        <v>457.59458159547574</v>
      </c>
    </row>
    <row r="2284" spans="1:5">
      <c r="A2284" s="5">
        <f t="shared" si="178"/>
        <v>228300000</v>
      </c>
      <c r="B2284" s="5">
        <f t="shared" si="181"/>
        <v>5.5900113089045703E-2</v>
      </c>
      <c r="C2284" s="5">
        <f t="shared" si="179"/>
        <v>7.0210542039841409E-2</v>
      </c>
      <c r="D2284">
        <f t="shared" si="180"/>
        <v>890.11888812284815</v>
      </c>
      <c r="E2284" s="5">
        <f t="shared" si="182"/>
        <v>457.3950571250387</v>
      </c>
    </row>
    <row r="2285" spans="1:5">
      <c r="A2285" s="5">
        <f t="shared" si="178"/>
        <v>228400000</v>
      </c>
      <c r="B2285" s="5">
        <f t="shared" si="181"/>
        <v>5.5924598464905995E-2</v>
      </c>
      <c r="C2285" s="5">
        <f t="shared" si="179"/>
        <v>7.024129567192193E-2</v>
      </c>
      <c r="D2285">
        <f t="shared" si="180"/>
        <v>889.72916881981712</v>
      </c>
      <c r="E2285" s="5">
        <f t="shared" si="182"/>
        <v>457.1957073704566</v>
      </c>
    </row>
    <row r="2286" spans="1:5">
      <c r="A2286" s="5">
        <f t="shared" ref="A2286:A2349" si="183">A2285+100000</f>
        <v>228500000</v>
      </c>
      <c r="B2286" s="5">
        <f t="shared" si="181"/>
        <v>5.5949083840766287E-2</v>
      </c>
      <c r="C2286" s="5">
        <f t="shared" ref="C2286:C2349" si="184">1.256*A2286/(PI()*$G$6)</f>
        <v>7.0272049304002451E-2</v>
      </c>
      <c r="D2286">
        <f t="shared" ref="D2286:D2349" si="185">($G$2*299792458/$G$6/2*9)^2/(4*$G$3*A2286*(1-EXP(-(C2286/B2286)))^2)</f>
        <v>889.33979062777348</v>
      </c>
      <c r="E2286" s="5">
        <f t="shared" si="182"/>
        <v>456.99653210234339</v>
      </c>
    </row>
    <row r="2287" spans="1:5">
      <c r="A2287" s="5">
        <f t="shared" si="183"/>
        <v>228600000</v>
      </c>
      <c r="B2287" s="5">
        <f t="shared" si="181"/>
        <v>5.5973569216626579E-2</v>
      </c>
      <c r="C2287" s="5">
        <f t="shared" si="184"/>
        <v>7.0302802936082986E-2</v>
      </c>
      <c r="D2287">
        <f t="shared" si="185"/>
        <v>888.95075309906485</v>
      </c>
      <c r="E2287" s="5">
        <f t="shared" si="182"/>
        <v>456.79753109171401</v>
      </c>
    </row>
    <row r="2288" spans="1:5">
      <c r="A2288" s="5">
        <f t="shared" si="183"/>
        <v>228700000</v>
      </c>
      <c r="B2288" s="5">
        <f t="shared" si="181"/>
        <v>5.5998054592486871E-2</v>
      </c>
      <c r="C2288" s="5">
        <f t="shared" si="184"/>
        <v>7.0333556568163508E-2</v>
      </c>
      <c r="D2288">
        <f t="shared" si="185"/>
        <v>888.56205578682216</v>
      </c>
      <c r="E2288" s="5">
        <f t="shared" si="182"/>
        <v>456.59870410998423</v>
      </c>
    </row>
    <row r="2289" spans="1:5">
      <c r="A2289" s="5">
        <f t="shared" si="183"/>
        <v>228800000</v>
      </c>
      <c r="B2289" s="5">
        <f t="shared" si="181"/>
        <v>5.6022539968347163E-2</v>
      </c>
      <c r="C2289" s="5">
        <f t="shared" si="184"/>
        <v>7.0364310200244043E-2</v>
      </c>
      <c r="D2289">
        <f t="shared" si="185"/>
        <v>888.17369824495711</v>
      </c>
      <c r="E2289" s="5">
        <f t="shared" si="182"/>
        <v>456.40005092896916</v>
      </c>
    </row>
    <row r="2290" spans="1:5">
      <c r="A2290" s="5">
        <f t="shared" si="183"/>
        <v>228900000</v>
      </c>
      <c r="B2290" s="5">
        <f t="shared" si="181"/>
        <v>5.6047025344207455E-2</v>
      </c>
      <c r="C2290" s="5">
        <f t="shared" si="184"/>
        <v>7.0395063832324564E-2</v>
      </c>
      <c r="D2290">
        <f t="shared" si="185"/>
        <v>887.78568002816166</v>
      </c>
      <c r="E2290" s="5">
        <f t="shared" si="182"/>
        <v>456.20157132088292</v>
      </c>
    </row>
    <row r="2291" spans="1:5">
      <c r="A2291" s="5">
        <f t="shared" si="183"/>
        <v>229000000</v>
      </c>
      <c r="B2291" s="5">
        <f t="shared" si="181"/>
        <v>5.6071510720067747E-2</v>
      </c>
      <c r="C2291" s="5">
        <f t="shared" si="184"/>
        <v>7.0425817464405085E-2</v>
      </c>
      <c r="D2291">
        <f t="shared" si="185"/>
        <v>887.39800069190494</v>
      </c>
      <c r="E2291" s="5">
        <f t="shared" si="182"/>
        <v>456.00326505833749</v>
      </c>
    </row>
    <row r="2292" spans="1:5">
      <c r="A2292" s="5">
        <f t="shared" si="183"/>
        <v>229100000</v>
      </c>
      <c r="B2292" s="5">
        <f t="shared" si="181"/>
        <v>5.6095996095928038E-2</v>
      </c>
      <c r="C2292" s="5">
        <f t="shared" si="184"/>
        <v>7.0456571096485621E-2</v>
      </c>
      <c r="D2292">
        <f t="shared" si="185"/>
        <v>887.01065979243219</v>
      </c>
      <c r="E2292" s="5">
        <f t="shared" si="182"/>
        <v>455.8051319143417</v>
      </c>
    </row>
    <row r="2293" spans="1:5">
      <c r="A2293" s="5">
        <f t="shared" si="183"/>
        <v>229200000</v>
      </c>
      <c r="B2293" s="5">
        <f t="shared" si="181"/>
        <v>5.612048147178833E-2</v>
      </c>
      <c r="C2293" s="5">
        <f t="shared" si="184"/>
        <v>7.0487324728566142E-2</v>
      </c>
      <c r="D2293">
        <f t="shared" si="185"/>
        <v>886.62365688676357</v>
      </c>
      <c r="E2293" s="5">
        <f t="shared" si="182"/>
        <v>455.60717166230035</v>
      </c>
    </row>
    <row r="2294" spans="1:5">
      <c r="A2294" s="5">
        <f t="shared" si="183"/>
        <v>229300000</v>
      </c>
      <c r="B2294" s="5">
        <f t="shared" si="181"/>
        <v>5.6144966847648622E-2</v>
      </c>
      <c r="C2294" s="5">
        <f t="shared" si="184"/>
        <v>7.0518078360646663E-2</v>
      </c>
      <c r="D2294">
        <f t="shared" si="185"/>
        <v>886.23699153269183</v>
      </c>
      <c r="E2294" s="5">
        <f t="shared" si="182"/>
        <v>455.40938407601408</v>
      </c>
    </row>
    <row r="2295" spans="1:5">
      <c r="A2295" s="5">
        <f t="shared" si="183"/>
        <v>229400000</v>
      </c>
      <c r="B2295" s="5">
        <f t="shared" si="181"/>
        <v>5.6169452223508914E-2</v>
      </c>
      <c r="C2295" s="5">
        <f t="shared" si="184"/>
        <v>7.0548831992727198E-2</v>
      </c>
      <c r="D2295">
        <f t="shared" si="185"/>
        <v>885.85066328878042</v>
      </c>
      <c r="E2295" s="5">
        <f t="shared" si="182"/>
        <v>455.21176892967736</v>
      </c>
    </row>
    <row r="2296" spans="1:5">
      <c r="A2296" s="5">
        <f t="shared" si="183"/>
        <v>229500000</v>
      </c>
      <c r="B2296" s="5">
        <f t="shared" si="181"/>
        <v>5.6193937599369206E-2</v>
      </c>
      <c r="C2296" s="5">
        <f t="shared" si="184"/>
        <v>7.057958562480772E-2</v>
      </c>
      <c r="D2296">
        <f t="shared" si="185"/>
        <v>885.46467171436257</v>
      </c>
      <c r="E2296" s="5">
        <f t="shared" si="182"/>
        <v>455.01432599787864</v>
      </c>
    </row>
    <row r="2297" spans="1:5">
      <c r="A2297" s="5">
        <f t="shared" si="183"/>
        <v>229600000</v>
      </c>
      <c r="B2297" s="5">
        <f t="shared" si="181"/>
        <v>5.6218422975229498E-2</v>
      </c>
      <c r="C2297" s="5">
        <f t="shared" si="184"/>
        <v>7.0610339256888241E-2</v>
      </c>
      <c r="D2297">
        <f t="shared" si="185"/>
        <v>885.07901636953932</v>
      </c>
      <c r="E2297" s="5">
        <f t="shared" si="182"/>
        <v>454.81705505559887</v>
      </c>
    </row>
    <row r="2298" spans="1:5">
      <c r="A2298" s="5">
        <f t="shared" si="183"/>
        <v>229700000</v>
      </c>
      <c r="B2298" s="5">
        <f t="shared" si="181"/>
        <v>5.624290835108979E-2</v>
      </c>
      <c r="C2298" s="5">
        <f t="shared" si="184"/>
        <v>7.0641092888968776E-2</v>
      </c>
      <c r="D2298">
        <f t="shared" si="185"/>
        <v>884.6936968151773</v>
      </c>
      <c r="E2298" s="5">
        <f t="shared" si="182"/>
        <v>454.61995587821099</v>
      </c>
    </row>
    <row r="2299" spans="1:5">
      <c r="A2299" s="5">
        <f t="shared" si="183"/>
        <v>229800000</v>
      </c>
      <c r="B2299" s="5">
        <f t="shared" si="181"/>
        <v>5.6267393726950075E-2</v>
      </c>
      <c r="C2299" s="5">
        <f t="shared" si="184"/>
        <v>7.0671846521049297E-2</v>
      </c>
      <c r="D2299">
        <f t="shared" si="185"/>
        <v>884.30871261290793</v>
      </c>
      <c r="E2299" s="5">
        <f t="shared" si="182"/>
        <v>454.42302824147885</v>
      </c>
    </row>
    <row r="2300" spans="1:5">
      <c r="A2300" s="5">
        <f t="shared" si="183"/>
        <v>229900000</v>
      </c>
      <c r="B2300" s="5">
        <f t="shared" si="181"/>
        <v>5.6291879102810367E-2</v>
      </c>
      <c r="C2300" s="5">
        <f t="shared" si="184"/>
        <v>7.0702600153129819E-2</v>
      </c>
      <c r="D2300">
        <f t="shared" si="185"/>
        <v>883.92406332512496</v>
      </c>
      <c r="E2300" s="5">
        <f t="shared" si="182"/>
        <v>454.2262719215563</v>
      </c>
    </row>
    <row r="2301" spans="1:5">
      <c r="A2301" s="5">
        <f t="shared" si="183"/>
        <v>230000000</v>
      </c>
      <c r="B2301" s="5">
        <f t="shared" si="181"/>
        <v>5.6316364478670659E-2</v>
      </c>
      <c r="C2301" s="5">
        <f t="shared" si="184"/>
        <v>7.0733353785210354E-2</v>
      </c>
      <c r="D2301">
        <f t="shared" si="185"/>
        <v>883.53974851498356</v>
      </c>
      <c r="E2301" s="5">
        <f t="shared" si="182"/>
        <v>454.02968669498699</v>
      </c>
    </row>
    <row r="2302" spans="1:5">
      <c r="A2302" s="5">
        <f t="shared" si="183"/>
        <v>230100000</v>
      </c>
      <c r="B2302" s="5">
        <f t="shared" si="181"/>
        <v>5.6340849854530951E-2</v>
      </c>
      <c r="C2302" s="5">
        <f t="shared" si="184"/>
        <v>7.0764107417290875E-2</v>
      </c>
      <c r="D2302">
        <f t="shared" si="185"/>
        <v>883.15576774639828</v>
      </c>
      <c r="E2302" s="5">
        <f t="shared" si="182"/>
        <v>453.83327233870216</v>
      </c>
    </row>
    <row r="2303" spans="1:5">
      <c r="A2303" s="5">
        <f t="shared" si="183"/>
        <v>230200000</v>
      </c>
      <c r="B2303" s="5">
        <f t="shared" si="181"/>
        <v>5.6365335230391243E-2</v>
      </c>
      <c r="C2303" s="5">
        <f t="shared" si="184"/>
        <v>7.079486104937141E-2</v>
      </c>
      <c r="D2303">
        <f t="shared" si="185"/>
        <v>882.77212058404075</v>
      </c>
      <c r="E2303" s="5">
        <f t="shared" si="182"/>
        <v>453.63702863002146</v>
      </c>
    </row>
    <row r="2304" spans="1:5">
      <c r="A2304" s="5">
        <f t="shared" si="183"/>
        <v>230300000</v>
      </c>
      <c r="B2304" s="5">
        <f t="shared" si="181"/>
        <v>5.6389820606251535E-2</v>
      </c>
      <c r="C2304" s="5">
        <f t="shared" si="184"/>
        <v>7.0825614681451932E-2</v>
      </c>
      <c r="D2304">
        <f t="shared" si="185"/>
        <v>882.38880659334006</v>
      </c>
      <c r="E2304" s="5">
        <f t="shared" si="182"/>
        <v>453.44095534665087</v>
      </c>
    </row>
    <row r="2305" spans="1:5">
      <c r="A2305" s="5">
        <f t="shared" si="183"/>
        <v>230400000</v>
      </c>
      <c r="B2305" s="5">
        <f t="shared" si="181"/>
        <v>5.6414305982111827E-2</v>
      </c>
      <c r="C2305" s="5">
        <f t="shared" si="184"/>
        <v>7.0856368313532453E-2</v>
      </c>
      <c r="D2305">
        <f t="shared" si="185"/>
        <v>882.00582534047851</v>
      </c>
      <c r="E2305" s="5">
        <f t="shared" si="182"/>
        <v>453.24505226668259</v>
      </c>
    </row>
    <row r="2306" spans="1:5">
      <c r="A2306" s="5">
        <f t="shared" si="183"/>
        <v>230500000</v>
      </c>
      <c r="B2306" s="5">
        <f t="shared" si="181"/>
        <v>5.6438791357972119E-2</v>
      </c>
      <c r="C2306" s="5">
        <f t="shared" si="184"/>
        <v>7.0887121945612988E-2</v>
      </c>
      <c r="D2306">
        <f t="shared" si="185"/>
        <v>881.62317639239143</v>
      </c>
      <c r="E2306" s="5">
        <f t="shared" si="182"/>
        <v>453.04931916859368</v>
      </c>
    </row>
    <row r="2307" spans="1:5">
      <c r="A2307" s="5">
        <f t="shared" si="183"/>
        <v>230600000</v>
      </c>
      <c r="B2307" s="5">
        <f t="shared" ref="B2307:B2370" si="186">A2307/(PI()*1300000000)</f>
        <v>5.6463276733832411E-2</v>
      </c>
      <c r="C2307" s="5">
        <f t="shared" si="184"/>
        <v>7.0917875577693509E-2</v>
      </c>
      <c r="D2307">
        <f t="shared" si="185"/>
        <v>881.24085931676586</v>
      </c>
      <c r="E2307" s="5">
        <f t="shared" ref="E2307:E2370" si="187">($G$2*299792458/$G$6/2*9)^2/(4*$G$3*A2307)*(1+($G$7*$G$3*A2307)/($G$2*299792458/$G$6/2*9))^2</f>
        <v>452.85375583124539</v>
      </c>
    </row>
    <row r="2308" spans="1:5">
      <c r="A2308" s="5">
        <f t="shared" si="183"/>
        <v>230700000</v>
      </c>
      <c r="B2308" s="5">
        <f t="shared" si="186"/>
        <v>5.6487762109692703E-2</v>
      </c>
      <c r="C2308" s="5">
        <f t="shared" si="184"/>
        <v>7.0948629209774031E-2</v>
      </c>
      <c r="D2308">
        <f t="shared" si="185"/>
        <v>880.85887368203828</v>
      </c>
      <c r="E2308" s="5">
        <f t="shared" si="187"/>
        <v>452.65836203388278</v>
      </c>
    </row>
    <row r="2309" spans="1:5">
      <c r="A2309" s="5">
        <f t="shared" si="183"/>
        <v>230800000</v>
      </c>
      <c r="B2309" s="5">
        <f t="shared" si="186"/>
        <v>5.6512247485552995E-2</v>
      </c>
      <c r="C2309" s="5">
        <f t="shared" si="184"/>
        <v>7.0979382841854566E-2</v>
      </c>
      <c r="D2309">
        <f t="shared" si="185"/>
        <v>880.47721905739263</v>
      </c>
      <c r="E2309" s="5">
        <f t="shared" si="187"/>
        <v>452.46313755613312</v>
      </c>
    </row>
    <row r="2310" spans="1:5">
      <c r="A2310" s="5">
        <f t="shared" si="183"/>
        <v>230900000</v>
      </c>
      <c r="B2310" s="5">
        <f t="shared" si="186"/>
        <v>5.6536732861413287E-2</v>
      </c>
      <c r="C2310" s="5">
        <f t="shared" si="184"/>
        <v>7.1010136473935087E-2</v>
      </c>
      <c r="D2310">
        <f t="shared" si="185"/>
        <v>880.09589501275968</v>
      </c>
      <c r="E2310" s="5">
        <f t="shared" si="187"/>
        <v>452.26808217800573</v>
      </c>
    </row>
    <row r="2311" spans="1:5">
      <c r="A2311" s="5">
        <f t="shared" si="183"/>
        <v>231000000</v>
      </c>
      <c r="B2311" s="5">
        <f t="shared" si="186"/>
        <v>5.6561218237273579E-2</v>
      </c>
      <c r="C2311" s="5">
        <f t="shared" si="184"/>
        <v>7.1040890106015608E-2</v>
      </c>
      <c r="D2311">
        <f t="shared" si="185"/>
        <v>879.71490111881485</v>
      </c>
      <c r="E2311" s="5">
        <f t="shared" si="187"/>
        <v>452.07319567989043</v>
      </c>
    </row>
    <row r="2312" spans="1:5">
      <c r="A2312" s="5">
        <f t="shared" si="183"/>
        <v>231100000</v>
      </c>
      <c r="B2312" s="5">
        <f t="shared" si="186"/>
        <v>5.6585703613133871E-2</v>
      </c>
      <c r="C2312" s="5">
        <f t="shared" si="184"/>
        <v>7.1071643738096144E-2</v>
      </c>
      <c r="D2312">
        <f t="shared" si="185"/>
        <v>879.33423694697626</v>
      </c>
      <c r="E2312" s="5">
        <f t="shared" si="187"/>
        <v>451.87847784255763</v>
      </c>
    </row>
    <row r="2313" spans="1:5">
      <c r="A2313" s="5">
        <f t="shared" si="183"/>
        <v>231200000</v>
      </c>
      <c r="B2313" s="5">
        <f t="shared" si="186"/>
        <v>5.6610188988994163E-2</v>
      </c>
      <c r="C2313" s="5">
        <f t="shared" si="184"/>
        <v>7.1102397370176665E-2</v>
      </c>
      <c r="D2313">
        <f t="shared" si="185"/>
        <v>878.95390206940408</v>
      </c>
      <c r="E2313" s="5">
        <f t="shared" si="187"/>
        <v>451.68392844715663</v>
      </c>
    </row>
    <row r="2314" spans="1:5">
      <c r="A2314" s="5">
        <f t="shared" si="183"/>
        <v>231300000</v>
      </c>
      <c r="B2314" s="5">
        <f t="shared" si="186"/>
        <v>5.6634674364854455E-2</v>
      </c>
      <c r="C2314" s="5">
        <f t="shared" si="184"/>
        <v>7.1133151002257186E-2</v>
      </c>
      <c r="D2314">
        <f t="shared" si="185"/>
        <v>878.573896058998</v>
      </c>
      <c r="E2314" s="5">
        <f t="shared" si="187"/>
        <v>451.48954727521573</v>
      </c>
    </row>
    <row r="2315" spans="1:5">
      <c r="A2315" s="5">
        <f t="shared" si="183"/>
        <v>231400000</v>
      </c>
      <c r="B2315" s="5">
        <f t="shared" si="186"/>
        <v>5.6659159740714747E-2</v>
      </c>
      <c r="C2315" s="5">
        <f t="shared" si="184"/>
        <v>7.1163904634337721E-2</v>
      </c>
      <c r="D2315">
        <f t="shared" si="185"/>
        <v>878.19421848939601</v>
      </c>
      <c r="E2315" s="5">
        <f t="shared" si="187"/>
        <v>451.29533410864025</v>
      </c>
    </row>
    <row r="2316" spans="1:5">
      <c r="A2316" s="5">
        <f t="shared" si="183"/>
        <v>231500000</v>
      </c>
      <c r="B2316" s="5">
        <f t="shared" si="186"/>
        <v>5.6683645116575039E-2</v>
      </c>
      <c r="C2316" s="5">
        <f t="shared" si="184"/>
        <v>7.1194658266418243E-2</v>
      </c>
      <c r="D2316">
        <f t="shared" si="185"/>
        <v>877.81486893497288</v>
      </c>
      <c r="E2316" s="5">
        <f t="shared" si="187"/>
        <v>451.10128872971285</v>
      </c>
    </row>
    <row r="2317" spans="1:5">
      <c r="A2317" s="5">
        <f t="shared" si="183"/>
        <v>231600000</v>
      </c>
      <c r="B2317" s="5">
        <f t="shared" si="186"/>
        <v>5.6708130492435324E-2</v>
      </c>
      <c r="C2317" s="5">
        <f t="shared" si="184"/>
        <v>7.1225411898498778E-2</v>
      </c>
      <c r="D2317">
        <f t="shared" si="185"/>
        <v>877.43584697083838</v>
      </c>
      <c r="E2317" s="5">
        <f t="shared" si="187"/>
        <v>450.90741092109187</v>
      </c>
    </row>
    <row r="2318" spans="1:5">
      <c r="A2318" s="5">
        <f t="shared" si="183"/>
        <v>231700000</v>
      </c>
      <c r="B2318" s="5">
        <f t="shared" si="186"/>
        <v>5.6732615868295616E-2</v>
      </c>
      <c r="C2318" s="5">
        <f t="shared" si="184"/>
        <v>7.1256165530579299E-2</v>
      </c>
      <c r="D2318">
        <f t="shared" si="185"/>
        <v>877.05715217283648</v>
      </c>
      <c r="E2318" s="5">
        <f t="shared" si="187"/>
        <v>450.7137004658112</v>
      </c>
    </row>
    <row r="2319" spans="1:5">
      <c r="A2319" s="5">
        <f t="shared" si="183"/>
        <v>231800000</v>
      </c>
      <c r="B2319" s="5">
        <f t="shared" si="186"/>
        <v>5.6757101244155908E-2</v>
      </c>
      <c r="C2319" s="5">
        <f t="shared" si="184"/>
        <v>7.128691916265982E-2</v>
      </c>
      <c r="D2319">
        <f t="shared" si="185"/>
        <v>876.67878411754202</v>
      </c>
      <c r="E2319" s="5">
        <f t="shared" si="187"/>
        <v>450.52015714727895</v>
      </c>
    </row>
    <row r="2320" spans="1:5">
      <c r="A2320" s="5">
        <f t="shared" si="183"/>
        <v>231900000</v>
      </c>
      <c r="B2320" s="5">
        <f t="shared" si="186"/>
        <v>5.67815866200162E-2</v>
      </c>
      <c r="C2320" s="5">
        <f t="shared" si="184"/>
        <v>7.1317672794740355E-2</v>
      </c>
      <c r="D2320">
        <f t="shared" si="185"/>
        <v>876.30074238226041</v>
      </c>
      <c r="E2320" s="5">
        <f t="shared" si="187"/>
        <v>450.32678074927645</v>
      </c>
    </row>
    <row r="2321" spans="1:5">
      <c r="A2321" s="5">
        <f t="shared" si="183"/>
        <v>232000000</v>
      </c>
      <c r="B2321" s="5">
        <f t="shared" si="186"/>
        <v>5.6806071995876492E-2</v>
      </c>
      <c r="C2321" s="5">
        <f t="shared" si="184"/>
        <v>7.1348426426820877E-2</v>
      </c>
      <c r="D2321">
        <f t="shared" si="185"/>
        <v>875.9230265450268</v>
      </c>
      <c r="E2321" s="5">
        <f t="shared" si="187"/>
        <v>450.1335710559585</v>
      </c>
    </row>
    <row r="2322" spans="1:5">
      <c r="A2322" s="5">
        <f t="shared" si="183"/>
        <v>232100000</v>
      </c>
      <c r="B2322" s="5">
        <f t="shared" si="186"/>
        <v>5.6830557371736784E-2</v>
      </c>
      <c r="C2322" s="5">
        <f t="shared" si="184"/>
        <v>7.1379180058901398E-2</v>
      </c>
      <c r="D2322">
        <f t="shared" si="185"/>
        <v>875.54563618460247</v>
      </c>
      <c r="E2322" s="5">
        <f t="shared" si="187"/>
        <v>449.94052785185158</v>
      </c>
    </row>
    <row r="2323" spans="1:5">
      <c r="A2323" s="5">
        <f t="shared" si="183"/>
        <v>232200000</v>
      </c>
      <c r="B2323" s="5">
        <f t="shared" si="186"/>
        <v>5.6855042747597076E-2</v>
      </c>
      <c r="C2323" s="5">
        <f t="shared" si="184"/>
        <v>7.1409933690981933E-2</v>
      </c>
      <c r="D2323">
        <f t="shared" si="185"/>
        <v>875.1685708804747</v>
      </c>
      <c r="E2323" s="5">
        <f t="shared" si="187"/>
        <v>449.74765092185322</v>
      </c>
    </row>
    <row r="2324" spans="1:5">
      <c r="A2324" s="5">
        <f t="shared" si="183"/>
        <v>232300000</v>
      </c>
      <c r="B2324" s="5">
        <f t="shared" si="186"/>
        <v>5.6879528123457368E-2</v>
      </c>
      <c r="C2324" s="5">
        <f t="shared" si="184"/>
        <v>7.1440687323062455E-2</v>
      </c>
      <c r="D2324">
        <f t="shared" si="185"/>
        <v>874.79183021285507</v>
      </c>
      <c r="E2324" s="5">
        <f t="shared" si="187"/>
        <v>449.55494005123148</v>
      </c>
    </row>
    <row r="2325" spans="1:5">
      <c r="A2325" s="5">
        <f t="shared" si="183"/>
        <v>232400000</v>
      </c>
      <c r="B2325" s="5">
        <f t="shared" si="186"/>
        <v>5.690401349931766E-2</v>
      </c>
      <c r="C2325" s="5">
        <f t="shared" si="184"/>
        <v>7.1471440955142976E-2</v>
      </c>
      <c r="D2325">
        <f t="shared" si="185"/>
        <v>874.41541376267742</v>
      </c>
      <c r="E2325" s="5">
        <f t="shared" si="187"/>
        <v>449.3623950256241</v>
      </c>
    </row>
    <row r="2326" spans="1:5">
      <c r="A2326" s="5">
        <f t="shared" si="183"/>
        <v>232500000</v>
      </c>
      <c r="B2326" s="5">
        <f t="shared" si="186"/>
        <v>5.6928498875177952E-2</v>
      </c>
      <c r="C2326" s="5">
        <f t="shared" si="184"/>
        <v>7.1502194587223511E-2</v>
      </c>
      <c r="D2326">
        <f t="shared" si="185"/>
        <v>874.03932111159668</v>
      </c>
      <c r="E2326" s="5">
        <f t="shared" si="187"/>
        <v>449.17001563103742</v>
      </c>
    </row>
    <row r="2327" spans="1:5">
      <c r="A2327" s="5">
        <f t="shared" si="183"/>
        <v>232600000</v>
      </c>
      <c r="B2327" s="5">
        <f t="shared" si="186"/>
        <v>5.6952984251038244E-2</v>
      </c>
      <c r="C2327" s="5">
        <f t="shared" si="184"/>
        <v>7.1532948219304032E-2</v>
      </c>
      <c r="D2327">
        <f t="shared" si="185"/>
        <v>873.66355184198721</v>
      </c>
      <c r="E2327" s="5">
        <f t="shared" si="187"/>
        <v>448.97780165384614</v>
      </c>
    </row>
    <row r="2328" spans="1:5">
      <c r="A2328" s="5">
        <f t="shared" si="183"/>
        <v>232700000</v>
      </c>
      <c r="B2328" s="5">
        <f t="shared" si="186"/>
        <v>5.6977469626898536E-2</v>
      </c>
      <c r="C2328" s="5">
        <f t="shared" si="184"/>
        <v>7.1563701851384554E-2</v>
      </c>
      <c r="D2328">
        <f t="shared" si="185"/>
        <v>873.28810553694132</v>
      </c>
      <c r="E2328" s="5">
        <f t="shared" si="187"/>
        <v>448.78575288079156</v>
      </c>
    </row>
    <row r="2329" spans="1:5">
      <c r="A2329" s="5">
        <f t="shared" si="183"/>
        <v>232800000</v>
      </c>
      <c r="B2329" s="5">
        <f t="shared" si="186"/>
        <v>5.7001955002758828E-2</v>
      </c>
      <c r="C2329" s="5">
        <f t="shared" si="184"/>
        <v>7.1594455483465089E-2</v>
      </c>
      <c r="D2329">
        <f t="shared" si="185"/>
        <v>872.91298178026727</v>
      </c>
      <c r="E2329" s="5">
        <f t="shared" si="187"/>
        <v>448.59386909898177</v>
      </c>
    </row>
    <row r="2330" spans="1:5">
      <c r="A2330" s="5">
        <f t="shared" si="183"/>
        <v>232900000</v>
      </c>
      <c r="B2330" s="5">
        <f t="shared" si="186"/>
        <v>5.702644037861912E-2</v>
      </c>
      <c r="C2330" s="5">
        <f t="shared" si="184"/>
        <v>7.162520911554561E-2</v>
      </c>
      <c r="D2330">
        <f t="shared" si="185"/>
        <v>872.53818015648869</v>
      </c>
      <c r="E2330" s="5">
        <f t="shared" si="187"/>
        <v>448.40215009589053</v>
      </c>
    </row>
    <row r="2331" spans="1:5">
      <c r="A2331" s="5">
        <f t="shared" si="183"/>
        <v>233000000</v>
      </c>
      <c r="B2331" s="5">
        <f t="shared" si="186"/>
        <v>5.7050925754479412E-2</v>
      </c>
      <c r="C2331" s="5">
        <f t="shared" si="184"/>
        <v>7.1655962747626145E-2</v>
      </c>
      <c r="D2331">
        <f t="shared" si="185"/>
        <v>872.16370025084223</v>
      </c>
      <c r="E2331" s="5">
        <f t="shared" si="187"/>
        <v>448.21059565935644</v>
      </c>
    </row>
    <row r="2332" spans="1:5">
      <c r="A2332" s="5">
        <f t="shared" si="183"/>
        <v>233100000</v>
      </c>
      <c r="B2332" s="5">
        <f t="shared" si="186"/>
        <v>5.7075411130339704E-2</v>
      </c>
      <c r="C2332" s="5">
        <f t="shared" si="184"/>
        <v>7.1686716379706666E-2</v>
      </c>
      <c r="D2332">
        <f t="shared" si="185"/>
        <v>871.78954164927598</v>
      </c>
      <c r="E2332" s="5">
        <f t="shared" si="187"/>
        <v>448.01920557758228</v>
      </c>
    </row>
    <row r="2333" spans="1:5">
      <c r="A2333" s="5">
        <f t="shared" si="183"/>
        <v>233200000</v>
      </c>
      <c r="B2333" s="5">
        <f t="shared" si="186"/>
        <v>5.7099896506199996E-2</v>
      </c>
      <c r="C2333" s="5">
        <f t="shared" si="184"/>
        <v>7.1717470011787188E-2</v>
      </c>
      <c r="D2333">
        <f t="shared" si="185"/>
        <v>871.41570393844859</v>
      </c>
      <c r="E2333" s="5">
        <f t="shared" si="187"/>
        <v>447.82797963913373</v>
      </c>
    </row>
    <row r="2334" spans="1:5">
      <c r="A2334" s="5">
        <f t="shared" si="183"/>
        <v>233300000</v>
      </c>
      <c r="B2334" s="5">
        <f t="shared" si="186"/>
        <v>5.7124381882060288E-2</v>
      </c>
      <c r="C2334" s="5">
        <f t="shared" si="184"/>
        <v>7.1748223643867723E-2</v>
      </c>
      <c r="D2334">
        <f t="shared" si="185"/>
        <v>871.04218670572754</v>
      </c>
      <c r="E2334" s="5">
        <f t="shared" si="187"/>
        <v>447.6369176329394</v>
      </c>
    </row>
    <row r="2335" spans="1:5">
      <c r="A2335" s="5">
        <f t="shared" si="183"/>
        <v>233400000</v>
      </c>
      <c r="B2335" s="5">
        <f t="shared" si="186"/>
        <v>5.7148867257920573E-2</v>
      </c>
      <c r="C2335" s="5">
        <f t="shared" si="184"/>
        <v>7.1778977275948244E-2</v>
      </c>
      <c r="D2335">
        <f t="shared" si="185"/>
        <v>870.6689895391869</v>
      </c>
      <c r="E2335" s="5">
        <f t="shared" si="187"/>
        <v>447.44601934828933</v>
      </c>
    </row>
    <row r="2336" spans="1:5">
      <c r="A2336" s="5">
        <f t="shared" si="183"/>
        <v>233500000</v>
      </c>
      <c r="B2336" s="5">
        <f t="shared" si="186"/>
        <v>5.7173352633780865E-2</v>
      </c>
      <c r="C2336" s="5">
        <f t="shared" si="184"/>
        <v>7.1809730908028765E-2</v>
      </c>
      <c r="D2336">
        <f t="shared" si="185"/>
        <v>870.29611202760691</v>
      </c>
      <c r="E2336" s="5">
        <f t="shared" si="187"/>
        <v>447.25528457483489</v>
      </c>
    </row>
    <row r="2337" spans="1:5">
      <c r="A2337" s="5">
        <f t="shared" si="183"/>
        <v>233600000</v>
      </c>
      <c r="B2337" s="5">
        <f t="shared" si="186"/>
        <v>5.7197838009641157E-2</v>
      </c>
      <c r="C2337" s="5">
        <f t="shared" si="184"/>
        <v>7.1840484540109301E-2</v>
      </c>
      <c r="D2337">
        <f t="shared" si="185"/>
        <v>869.92355376047169</v>
      </c>
      <c r="E2337" s="5">
        <f t="shared" si="187"/>
        <v>447.06471310258689</v>
      </c>
    </row>
    <row r="2338" spans="1:5">
      <c r="A2338" s="5">
        <f t="shared" si="183"/>
        <v>233700000</v>
      </c>
      <c r="B2338" s="5">
        <f t="shared" si="186"/>
        <v>5.7222323385501449E-2</v>
      </c>
      <c r="C2338" s="5">
        <f t="shared" si="184"/>
        <v>7.1871238172189822E-2</v>
      </c>
      <c r="D2338">
        <f t="shared" si="185"/>
        <v>869.55131432796838</v>
      </c>
      <c r="E2338" s="5">
        <f t="shared" si="187"/>
        <v>446.87430472191642</v>
      </c>
    </row>
    <row r="2339" spans="1:5">
      <c r="A2339" s="5">
        <f t="shared" si="183"/>
        <v>233800000</v>
      </c>
      <c r="B2339" s="5">
        <f t="shared" si="186"/>
        <v>5.7246808761361741E-2</v>
      </c>
      <c r="C2339" s="5">
        <f t="shared" si="184"/>
        <v>7.1901991804270343E-2</v>
      </c>
      <c r="D2339">
        <f t="shared" si="185"/>
        <v>869.17939332098467</v>
      </c>
      <c r="E2339" s="5">
        <f t="shared" si="187"/>
        <v>446.68405922355277</v>
      </c>
    </row>
    <row r="2340" spans="1:5">
      <c r="A2340" s="5">
        <f t="shared" si="183"/>
        <v>233900000</v>
      </c>
      <c r="B2340" s="5">
        <f t="shared" si="186"/>
        <v>5.7271294137222033E-2</v>
      </c>
      <c r="C2340" s="5">
        <f t="shared" si="184"/>
        <v>7.1932745436350878E-2</v>
      </c>
      <c r="D2340">
        <f t="shared" si="185"/>
        <v>868.80779033110832</v>
      </c>
      <c r="E2340" s="5">
        <f t="shared" si="187"/>
        <v>446.49397639858307</v>
      </c>
    </row>
    <row r="2341" spans="1:5">
      <c r="A2341" s="5">
        <f t="shared" si="183"/>
        <v>234000000</v>
      </c>
      <c r="B2341" s="5">
        <f t="shared" si="186"/>
        <v>5.7295779513082325E-2</v>
      </c>
      <c r="C2341" s="5">
        <f t="shared" si="184"/>
        <v>7.19634990684314E-2</v>
      </c>
      <c r="D2341">
        <f t="shared" si="185"/>
        <v>868.43650495062491</v>
      </c>
      <c r="E2341" s="5">
        <f t="shared" si="187"/>
        <v>446.30405603845196</v>
      </c>
    </row>
    <row r="2342" spans="1:5">
      <c r="A2342" s="5">
        <f t="shared" si="183"/>
        <v>234100000</v>
      </c>
      <c r="B2342" s="5">
        <f t="shared" si="186"/>
        <v>5.7320264888942617E-2</v>
      </c>
      <c r="C2342" s="5">
        <f t="shared" si="184"/>
        <v>7.1994252700511921E-2</v>
      </c>
      <c r="D2342">
        <f t="shared" si="185"/>
        <v>868.06553677251702</v>
      </c>
      <c r="E2342" s="5">
        <f t="shared" si="187"/>
        <v>446.11429793495995</v>
      </c>
    </row>
    <row r="2343" spans="1:5">
      <c r="A2343" s="5">
        <f t="shared" si="183"/>
        <v>234200000</v>
      </c>
      <c r="B2343" s="5">
        <f t="shared" si="186"/>
        <v>5.7344750264802909E-2</v>
      </c>
      <c r="C2343" s="5">
        <f t="shared" si="184"/>
        <v>7.2025006332592456E-2</v>
      </c>
      <c r="D2343">
        <f t="shared" si="185"/>
        <v>867.6948853904621</v>
      </c>
      <c r="E2343" s="5">
        <f t="shared" si="187"/>
        <v>445.92470188026334</v>
      </c>
    </row>
    <row r="2344" spans="1:5">
      <c r="A2344" s="5">
        <f t="shared" si="183"/>
        <v>234300000</v>
      </c>
      <c r="B2344" s="5">
        <f t="shared" si="186"/>
        <v>5.7369235640663201E-2</v>
      </c>
      <c r="C2344" s="5">
        <f t="shared" si="184"/>
        <v>7.2055759964672977E-2</v>
      </c>
      <c r="D2344">
        <f t="shared" si="185"/>
        <v>867.32455039883155</v>
      </c>
      <c r="E2344" s="5">
        <f t="shared" si="187"/>
        <v>445.73526766687348</v>
      </c>
    </row>
    <row r="2345" spans="1:5">
      <c r="A2345" s="5">
        <f t="shared" si="183"/>
        <v>234400000</v>
      </c>
      <c r="B2345" s="5">
        <f t="shared" si="186"/>
        <v>5.7393721016523493E-2</v>
      </c>
      <c r="C2345" s="5">
        <f t="shared" si="184"/>
        <v>7.2086513596753513E-2</v>
      </c>
      <c r="D2345">
        <f t="shared" si="185"/>
        <v>866.95453139268875</v>
      </c>
      <c r="E2345" s="5">
        <f t="shared" si="187"/>
        <v>445.54599508765557</v>
      </c>
    </row>
    <row r="2346" spans="1:5">
      <c r="A2346" s="5">
        <f t="shared" si="183"/>
        <v>234500000</v>
      </c>
      <c r="B2346" s="5">
        <f t="shared" si="186"/>
        <v>5.7418206392383785E-2</v>
      </c>
      <c r="C2346" s="5">
        <f t="shared" si="184"/>
        <v>7.2117267228834034E-2</v>
      </c>
      <c r="D2346">
        <f t="shared" si="185"/>
        <v>866.58482796778776</v>
      </c>
      <c r="E2346" s="5">
        <f t="shared" si="187"/>
        <v>445.35688393582785</v>
      </c>
    </row>
    <row r="2347" spans="1:5">
      <c r="A2347" s="5">
        <f t="shared" si="183"/>
        <v>234600000</v>
      </c>
      <c r="B2347" s="5">
        <f t="shared" si="186"/>
        <v>5.7442691768244077E-2</v>
      </c>
      <c r="C2347" s="5">
        <f t="shared" si="184"/>
        <v>7.2148020860914555E-2</v>
      </c>
      <c r="D2347">
        <f t="shared" si="185"/>
        <v>866.21543972057214</v>
      </c>
      <c r="E2347" s="5">
        <f t="shared" si="187"/>
        <v>445.16793400496158</v>
      </c>
    </row>
    <row r="2348" spans="1:5">
      <c r="A2348" s="5">
        <f t="shared" si="183"/>
        <v>234700000</v>
      </c>
      <c r="B2348" s="5">
        <f t="shared" si="186"/>
        <v>5.7467177144104369E-2</v>
      </c>
      <c r="C2348" s="5">
        <f t="shared" si="184"/>
        <v>7.217877449299509E-2</v>
      </c>
      <c r="D2348">
        <f t="shared" si="185"/>
        <v>865.84636624817313</v>
      </c>
      <c r="E2348" s="5">
        <f t="shared" si="187"/>
        <v>444.97914508897969</v>
      </c>
    </row>
    <row r="2349" spans="1:5">
      <c r="A2349" s="5">
        <f t="shared" si="183"/>
        <v>234800000</v>
      </c>
      <c r="B2349" s="5">
        <f t="shared" si="186"/>
        <v>5.7491662519964661E-2</v>
      </c>
      <c r="C2349" s="5">
        <f t="shared" si="184"/>
        <v>7.2209528125075612E-2</v>
      </c>
      <c r="D2349">
        <f t="shared" si="185"/>
        <v>865.47760714840808</v>
      </c>
      <c r="E2349" s="5">
        <f t="shared" si="187"/>
        <v>444.79051698215642</v>
      </c>
    </row>
    <row r="2350" spans="1:5">
      <c r="A2350" s="5">
        <f t="shared" ref="A2350:A2413" si="188">A2349+100000</f>
        <v>234900000</v>
      </c>
      <c r="B2350" s="5">
        <f t="shared" si="186"/>
        <v>5.7516147895824953E-2</v>
      </c>
      <c r="C2350" s="5">
        <f t="shared" ref="C2350:C2413" si="189">1.256*A2350/(PI()*$G$6)</f>
        <v>7.2240281757156133E-2</v>
      </c>
      <c r="D2350">
        <f t="shared" ref="D2350:D2413" si="190">($G$2*299792458/$G$6/2*9)^2/(4*$G$3*A2350*(1-EXP(-(C2350/B2350)))^2)</f>
        <v>865.10916201977955</v>
      </c>
      <c r="E2350" s="5">
        <f t="shared" si="187"/>
        <v>444.60204947911575</v>
      </c>
    </row>
    <row r="2351" spans="1:5">
      <c r="A2351" s="5">
        <f t="shared" si="188"/>
        <v>235000000</v>
      </c>
      <c r="B2351" s="5">
        <f t="shared" si="186"/>
        <v>5.7540633271685244E-2</v>
      </c>
      <c r="C2351" s="5">
        <f t="shared" si="189"/>
        <v>7.2271035389236668E-2</v>
      </c>
      <c r="D2351">
        <f t="shared" si="190"/>
        <v>864.74103046147331</v>
      </c>
      <c r="E2351" s="5">
        <f t="shared" si="187"/>
        <v>444.41374237483166</v>
      </c>
    </row>
    <row r="2352" spans="1:5">
      <c r="A2352" s="5">
        <f t="shared" si="188"/>
        <v>235100000</v>
      </c>
      <c r="B2352" s="5">
        <f t="shared" si="186"/>
        <v>5.756511864754553E-2</v>
      </c>
      <c r="C2352" s="5">
        <f t="shared" si="189"/>
        <v>7.2301789021317189E-2</v>
      </c>
      <c r="D2352">
        <f t="shared" si="190"/>
        <v>864.37321207335697</v>
      </c>
      <c r="E2352" s="5">
        <f t="shared" si="187"/>
        <v>444.22559546462696</v>
      </c>
    </row>
    <row r="2353" spans="1:5">
      <c r="A2353" s="5">
        <f t="shared" si="188"/>
        <v>235200000</v>
      </c>
      <c r="B2353" s="5">
        <f t="shared" si="186"/>
        <v>5.7589604023405822E-2</v>
      </c>
      <c r="C2353" s="5">
        <f t="shared" si="189"/>
        <v>7.2332542653397711E-2</v>
      </c>
      <c r="D2353">
        <f t="shared" si="190"/>
        <v>864.00570645597884</v>
      </c>
      <c r="E2353" s="5">
        <f t="shared" si="187"/>
        <v>444.03760854417254</v>
      </c>
    </row>
    <row r="2354" spans="1:5">
      <c r="A2354" s="5">
        <f t="shared" si="188"/>
        <v>235300000</v>
      </c>
      <c r="B2354" s="5">
        <f t="shared" si="186"/>
        <v>5.7614089399266114E-2</v>
      </c>
      <c r="C2354" s="5">
        <f t="shared" si="189"/>
        <v>7.2363296285478246E-2</v>
      </c>
      <c r="D2354">
        <f t="shared" si="190"/>
        <v>863.63851321056597</v>
      </c>
      <c r="E2354" s="5">
        <f t="shared" si="187"/>
        <v>443.84978140948658</v>
      </c>
    </row>
    <row r="2355" spans="1:5">
      <c r="A2355" s="5">
        <f t="shared" si="188"/>
        <v>235400000</v>
      </c>
      <c r="B2355" s="5">
        <f t="shared" si="186"/>
        <v>5.7638574775126405E-2</v>
      </c>
      <c r="C2355" s="5">
        <f t="shared" si="189"/>
        <v>7.2394049917558767E-2</v>
      </c>
      <c r="D2355">
        <f t="shared" si="190"/>
        <v>863.27163193902391</v>
      </c>
      <c r="E2355" s="5">
        <f t="shared" si="187"/>
        <v>443.6621138569335</v>
      </c>
    </row>
    <row r="2356" spans="1:5">
      <c r="A2356" s="5">
        <f t="shared" si="188"/>
        <v>235500000</v>
      </c>
      <c r="B2356" s="5">
        <f t="shared" si="186"/>
        <v>5.7663060150986697E-2</v>
      </c>
      <c r="C2356" s="5">
        <f t="shared" si="189"/>
        <v>7.2424803549639288E-2</v>
      </c>
      <c r="D2356">
        <f t="shared" si="190"/>
        <v>862.905062243933</v>
      </c>
      <c r="E2356" s="5">
        <f t="shared" si="187"/>
        <v>443.47460568322424</v>
      </c>
    </row>
    <row r="2357" spans="1:5">
      <c r="A2357" s="5">
        <f t="shared" si="188"/>
        <v>235600000</v>
      </c>
      <c r="B2357" s="5">
        <f t="shared" si="186"/>
        <v>5.7687545526846989E-2</v>
      </c>
      <c r="C2357" s="5">
        <f t="shared" si="189"/>
        <v>7.2455557181719824E-2</v>
      </c>
      <c r="D2357">
        <f t="shared" si="190"/>
        <v>862.5388037285494</v>
      </c>
      <c r="E2357" s="5">
        <f t="shared" si="187"/>
        <v>443.2872566854146</v>
      </c>
    </row>
    <row r="2358" spans="1:5">
      <c r="A2358" s="5">
        <f t="shared" si="188"/>
        <v>235700000</v>
      </c>
      <c r="B2358" s="5">
        <f t="shared" si="186"/>
        <v>5.7712030902707281E-2</v>
      </c>
      <c r="C2358" s="5">
        <f t="shared" si="189"/>
        <v>7.2486310813800345E-2</v>
      </c>
      <c r="D2358">
        <f t="shared" si="190"/>
        <v>862.17285599680201</v>
      </c>
      <c r="E2358" s="5">
        <f t="shared" si="187"/>
        <v>443.1000666609047</v>
      </c>
    </row>
    <row r="2359" spans="1:5">
      <c r="A2359" s="5">
        <f t="shared" si="188"/>
        <v>235800000</v>
      </c>
      <c r="B2359" s="5">
        <f t="shared" si="186"/>
        <v>5.7736516278567573E-2</v>
      </c>
      <c r="C2359" s="5">
        <f t="shared" si="189"/>
        <v>7.251706444588088E-2</v>
      </c>
      <c r="D2359">
        <f t="shared" si="190"/>
        <v>861.80721865329178</v>
      </c>
      <c r="E2359" s="5">
        <f t="shared" si="187"/>
        <v>442.91303540743849</v>
      </c>
    </row>
    <row r="2360" spans="1:5">
      <c r="A2360" s="5">
        <f t="shared" si="188"/>
        <v>235900000</v>
      </c>
      <c r="B2360" s="5">
        <f t="shared" si="186"/>
        <v>5.7761001654427865E-2</v>
      </c>
      <c r="C2360" s="5">
        <f t="shared" si="189"/>
        <v>7.2547818077961401E-2</v>
      </c>
      <c r="D2360">
        <f t="shared" si="190"/>
        <v>861.4418913032905</v>
      </c>
      <c r="E2360" s="5">
        <f t="shared" si="187"/>
        <v>442.7261627231029</v>
      </c>
    </row>
    <row r="2361" spans="1:5">
      <c r="A2361" s="5">
        <f t="shared" si="188"/>
        <v>236000000</v>
      </c>
      <c r="B2361" s="5">
        <f t="shared" si="186"/>
        <v>5.7785487030288157E-2</v>
      </c>
      <c r="C2361" s="5">
        <f t="shared" si="189"/>
        <v>7.2578571710041923E-2</v>
      </c>
      <c r="D2361">
        <f t="shared" si="190"/>
        <v>861.07687355273822</v>
      </c>
      <c r="E2361" s="5">
        <f t="shared" si="187"/>
        <v>442.53944840632681</v>
      </c>
    </row>
    <row r="2362" spans="1:5">
      <c r="A2362" s="5">
        <f t="shared" si="188"/>
        <v>236100000</v>
      </c>
      <c r="B2362" s="5">
        <f t="shared" si="186"/>
        <v>5.7809972406148449E-2</v>
      </c>
      <c r="C2362" s="5">
        <f t="shared" si="189"/>
        <v>7.2609325342122458E-2</v>
      </c>
      <c r="D2362">
        <f t="shared" si="190"/>
        <v>860.71216500824323</v>
      </c>
      <c r="E2362" s="5">
        <f t="shared" si="187"/>
        <v>442.35289225588099</v>
      </c>
    </row>
    <row r="2363" spans="1:5">
      <c r="A2363" s="5">
        <f t="shared" si="188"/>
        <v>236200000</v>
      </c>
      <c r="B2363" s="5">
        <f t="shared" si="186"/>
        <v>5.7834457782008741E-2</v>
      </c>
      <c r="C2363" s="5">
        <f t="shared" si="189"/>
        <v>7.2640078974202979E-2</v>
      </c>
      <c r="D2363">
        <f t="shared" si="190"/>
        <v>860.3477652770797</v>
      </c>
      <c r="E2363" s="5">
        <f t="shared" si="187"/>
        <v>442.16649407087675</v>
      </c>
    </row>
    <row r="2364" spans="1:5">
      <c r="A2364" s="5">
        <f t="shared" si="188"/>
        <v>236300000</v>
      </c>
      <c r="B2364" s="5">
        <f t="shared" si="186"/>
        <v>5.7858943157869033E-2</v>
      </c>
      <c r="C2364" s="5">
        <f t="shared" si="189"/>
        <v>7.26708326062835E-2</v>
      </c>
      <c r="D2364">
        <f t="shared" si="190"/>
        <v>859.98367396718675</v>
      </c>
      <c r="E2364" s="5">
        <f t="shared" si="187"/>
        <v>441.98025365076541</v>
      </c>
    </row>
    <row r="2365" spans="1:5">
      <c r="A2365" s="5">
        <f t="shared" si="188"/>
        <v>236400000</v>
      </c>
      <c r="B2365" s="5">
        <f t="shared" si="186"/>
        <v>5.7883428533729325E-2</v>
      </c>
      <c r="C2365" s="5">
        <f t="shared" si="189"/>
        <v>7.2701586238364035E-2</v>
      </c>
      <c r="D2365">
        <f t="shared" si="190"/>
        <v>859.61989068716684</v>
      </c>
      <c r="E2365" s="5">
        <f t="shared" si="187"/>
        <v>441.79417079533772</v>
      </c>
    </row>
    <row r="2366" spans="1:5">
      <c r="A2366" s="5">
        <f t="shared" si="188"/>
        <v>236500000</v>
      </c>
      <c r="B2366" s="5">
        <f t="shared" si="186"/>
        <v>5.7907913909589617E-2</v>
      </c>
      <c r="C2366" s="5">
        <f t="shared" si="189"/>
        <v>7.2732339870444557E-2</v>
      </c>
      <c r="D2366">
        <f t="shared" si="190"/>
        <v>859.25641504628425</v>
      </c>
      <c r="E2366" s="5">
        <f t="shared" si="187"/>
        <v>441.60824530472308</v>
      </c>
    </row>
    <row r="2367" spans="1:5">
      <c r="A2367" s="5">
        <f t="shared" si="188"/>
        <v>236600000</v>
      </c>
      <c r="B2367" s="5">
        <f t="shared" si="186"/>
        <v>5.7932399285449909E-2</v>
      </c>
      <c r="C2367" s="5">
        <f t="shared" si="189"/>
        <v>7.2763093502525078E-2</v>
      </c>
      <c r="D2367">
        <f t="shared" si="190"/>
        <v>858.89324665446418</v>
      </c>
      <c r="E2367" s="5">
        <f t="shared" si="187"/>
        <v>441.42247697938865</v>
      </c>
    </row>
    <row r="2368" spans="1:5">
      <c r="A2368" s="5">
        <f t="shared" si="188"/>
        <v>236700000</v>
      </c>
      <c r="B2368" s="5">
        <f t="shared" si="186"/>
        <v>5.7956884661310201E-2</v>
      </c>
      <c r="C2368" s="5">
        <f t="shared" si="189"/>
        <v>7.2793847134605613E-2</v>
      </c>
      <c r="D2368">
        <f t="shared" si="190"/>
        <v>858.5303851222908</v>
      </c>
      <c r="E2368" s="5">
        <f t="shared" si="187"/>
        <v>441.2368656201391</v>
      </c>
    </row>
    <row r="2369" spans="1:5">
      <c r="A2369" s="5">
        <f t="shared" si="188"/>
        <v>236800000</v>
      </c>
      <c r="B2369" s="5">
        <f t="shared" si="186"/>
        <v>5.7981370037170493E-2</v>
      </c>
      <c r="C2369" s="5">
        <f t="shared" si="189"/>
        <v>7.2824600766686134E-2</v>
      </c>
      <c r="D2369">
        <f t="shared" si="190"/>
        <v>858.16783006100604</v>
      </c>
      <c r="E2369" s="5">
        <f t="shared" si="187"/>
        <v>441.0514110281153</v>
      </c>
    </row>
    <row r="2370" spans="1:5">
      <c r="A2370" s="5">
        <f t="shared" si="188"/>
        <v>236900000</v>
      </c>
      <c r="B2370" s="5">
        <f t="shared" si="186"/>
        <v>5.8005855413030778E-2</v>
      </c>
      <c r="C2370" s="5">
        <f t="shared" si="189"/>
        <v>7.2855354398766656E-2</v>
      </c>
      <c r="D2370">
        <f t="shared" si="190"/>
        <v>857.8055810825083</v>
      </c>
      <c r="E2370" s="5">
        <f t="shared" si="187"/>
        <v>440.86611300479376</v>
      </c>
    </row>
    <row r="2371" spans="1:5">
      <c r="A2371" s="5">
        <f t="shared" si="188"/>
        <v>237000000</v>
      </c>
      <c r="B2371" s="5">
        <f t="shared" ref="B2371:B2434" si="191">A2371/(PI()*1300000000)</f>
        <v>5.803034078889107E-2</v>
      </c>
      <c r="C2371" s="5">
        <f t="shared" si="189"/>
        <v>7.2886108030847191E-2</v>
      </c>
      <c r="D2371">
        <f t="shared" si="190"/>
        <v>857.44363779935122</v>
      </c>
      <c r="E2371" s="5">
        <f t="shared" ref="E2371:E2434" si="192">($G$2*299792458/$G$6/2*9)^2/(4*$G$3*A2371)*(1+($G$7*$G$3*A2371)/($G$2*299792458/$G$6/2*9))^2</f>
        <v>440.68097135198656</v>
      </c>
    </row>
    <row r="2372" spans="1:5">
      <c r="A2372" s="5">
        <f t="shared" si="188"/>
        <v>237100000</v>
      </c>
      <c r="B2372" s="5">
        <f t="shared" si="191"/>
        <v>5.8054826164751362E-2</v>
      </c>
      <c r="C2372" s="5">
        <f t="shared" si="189"/>
        <v>7.2916861662927712E-2</v>
      </c>
      <c r="D2372">
        <f t="shared" si="190"/>
        <v>857.08199982474162</v>
      </c>
      <c r="E2372" s="5">
        <f t="shared" si="192"/>
        <v>440.49598587183982</v>
      </c>
    </row>
    <row r="2373" spans="1:5">
      <c r="A2373" s="5">
        <f t="shared" si="188"/>
        <v>237200000</v>
      </c>
      <c r="B2373" s="5">
        <f t="shared" si="191"/>
        <v>5.8079311540611654E-2</v>
      </c>
      <c r="C2373" s="5">
        <f t="shared" si="189"/>
        <v>7.2947615295008247E-2</v>
      </c>
      <c r="D2373">
        <f t="shared" si="190"/>
        <v>856.72066677253872</v>
      </c>
      <c r="E2373" s="5">
        <f t="shared" si="192"/>
        <v>440.31115636683302</v>
      </c>
    </row>
    <row r="2374" spans="1:5">
      <c r="A2374" s="5">
        <f t="shared" si="188"/>
        <v>237300000</v>
      </c>
      <c r="B2374" s="5">
        <f t="shared" si="191"/>
        <v>5.8103796916471946E-2</v>
      </c>
      <c r="C2374" s="5">
        <f t="shared" si="189"/>
        <v>7.2978368927088769E-2</v>
      </c>
      <c r="D2374">
        <f t="shared" si="190"/>
        <v>856.35963825725344</v>
      </c>
      <c r="E2374" s="5">
        <f t="shared" si="192"/>
        <v>440.12648263977894</v>
      </c>
    </row>
    <row r="2375" spans="1:5">
      <c r="A2375" s="5">
        <f t="shared" si="188"/>
        <v>237400000</v>
      </c>
      <c r="B2375" s="5">
        <f t="shared" si="191"/>
        <v>5.8128282292332238E-2</v>
      </c>
      <c r="C2375" s="5">
        <f t="shared" si="189"/>
        <v>7.300912255916929E-2</v>
      </c>
      <c r="D2375">
        <f t="shared" si="190"/>
        <v>855.99891389404479</v>
      </c>
      <c r="E2375" s="5">
        <f t="shared" si="192"/>
        <v>439.94196449382275</v>
      </c>
    </row>
    <row r="2376" spans="1:5">
      <c r="A2376" s="5">
        <f t="shared" si="188"/>
        <v>237500000</v>
      </c>
      <c r="B2376" s="5">
        <f t="shared" si="191"/>
        <v>5.815276766819253E-2</v>
      </c>
      <c r="C2376" s="5">
        <f t="shared" si="189"/>
        <v>7.3039876191249825E-2</v>
      </c>
      <c r="D2376">
        <f t="shared" si="190"/>
        <v>855.63849329872085</v>
      </c>
      <c r="E2376" s="5">
        <f t="shared" si="192"/>
        <v>439.75760173244078</v>
      </c>
    </row>
    <row r="2377" spans="1:5">
      <c r="A2377" s="5">
        <f t="shared" si="188"/>
        <v>237600000</v>
      </c>
      <c r="B2377" s="5">
        <f t="shared" si="191"/>
        <v>5.8177253044052822E-2</v>
      </c>
      <c r="C2377" s="5">
        <f t="shared" si="189"/>
        <v>7.3070629823330346E-2</v>
      </c>
      <c r="D2377">
        <f t="shared" si="190"/>
        <v>855.27837608773666</v>
      </c>
      <c r="E2377" s="5">
        <f t="shared" si="192"/>
        <v>439.57339415944045</v>
      </c>
    </row>
    <row r="2378" spans="1:5">
      <c r="A2378" s="5">
        <f t="shared" si="188"/>
        <v>237700000</v>
      </c>
      <c r="B2378" s="5">
        <f t="shared" si="191"/>
        <v>5.8201738419913114E-2</v>
      </c>
      <c r="C2378" s="5">
        <f t="shared" si="189"/>
        <v>7.3101383455410868E-2</v>
      </c>
      <c r="D2378">
        <f t="shared" si="190"/>
        <v>854.91856187819189</v>
      </c>
      <c r="E2378" s="5">
        <f t="shared" si="192"/>
        <v>439.38934157895926</v>
      </c>
    </row>
    <row r="2379" spans="1:5">
      <c r="A2379" s="5">
        <f t="shared" si="188"/>
        <v>237800000</v>
      </c>
      <c r="B2379" s="5">
        <f t="shared" si="191"/>
        <v>5.8226223795773406E-2</v>
      </c>
      <c r="C2379" s="5">
        <f t="shared" si="189"/>
        <v>7.3132137087491403E-2</v>
      </c>
      <c r="D2379">
        <f t="shared" si="190"/>
        <v>854.55905028783104</v>
      </c>
      <c r="E2379" s="5">
        <f t="shared" si="192"/>
        <v>439.20544379546413</v>
      </c>
    </row>
    <row r="2380" spans="1:5">
      <c r="A2380" s="5">
        <f t="shared" si="188"/>
        <v>237900000</v>
      </c>
      <c r="B2380" s="5">
        <f t="shared" si="191"/>
        <v>5.8250709171633698E-2</v>
      </c>
      <c r="C2380" s="5">
        <f t="shared" si="189"/>
        <v>7.3162890719571924E-2</v>
      </c>
      <c r="D2380">
        <f t="shared" si="190"/>
        <v>854.19984093504092</v>
      </c>
      <c r="E2380" s="5">
        <f t="shared" si="192"/>
        <v>439.02170061375085</v>
      </c>
    </row>
    <row r="2381" spans="1:5">
      <c r="A2381" s="5">
        <f t="shared" si="188"/>
        <v>238000000</v>
      </c>
      <c r="B2381" s="5">
        <f t="shared" si="191"/>
        <v>5.827519454749399E-2</v>
      </c>
      <c r="C2381" s="5">
        <f t="shared" si="189"/>
        <v>7.3193644351652445E-2</v>
      </c>
      <c r="D2381">
        <f t="shared" si="190"/>
        <v>853.84093343884967</v>
      </c>
      <c r="E2381" s="5">
        <f t="shared" si="192"/>
        <v>438.83811183894352</v>
      </c>
    </row>
    <row r="2382" spans="1:5">
      <c r="A2382" s="5">
        <f t="shared" si="188"/>
        <v>238100000</v>
      </c>
      <c r="B2382" s="5">
        <f t="shared" si="191"/>
        <v>5.8299679923354282E-2</v>
      </c>
      <c r="C2382" s="5">
        <f t="shared" si="189"/>
        <v>7.3224397983732981E-2</v>
      </c>
      <c r="D2382">
        <f t="shared" si="190"/>
        <v>853.48232741892571</v>
      </c>
      <c r="E2382" s="5">
        <f t="shared" si="192"/>
        <v>438.65467727649269</v>
      </c>
    </row>
    <row r="2383" spans="1:5">
      <c r="A2383" s="5">
        <f t="shared" si="188"/>
        <v>238200000</v>
      </c>
      <c r="B2383" s="5">
        <f t="shared" si="191"/>
        <v>5.8324165299214574E-2</v>
      </c>
      <c r="C2383" s="5">
        <f t="shared" si="189"/>
        <v>7.3255151615813502E-2</v>
      </c>
      <c r="D2383">
        <f t="shared" si="190"/>
        <v>853.12402249557613</v>
      </c>
      <c r="E2383" s="5">
        <f t="shared" si="192"/>
        <v>438.47139673217663</v>
      </c>
    </row>
    <row r="2384" spans="1:5">
      <c r="A2384" s="5">
        <f t="shared" si="188"/>
        <v>238300000</v>
      </c>
      <c r="B2384" s="5">
        <f t="shared" si="191"/>
        <v>5.8348650675074866E-2</v>
      </c>
      <c r="C2384" s="5">
        <f t="shared" si="189"/>
        <v>7.3285905247894023E-2</v>
      </c>
      <c r="D2384">
        <f t="shared" si="190"/>
        <v>852.76601828974492</v>
      </c>
      <c r="E2384" s="5">
        <f t="shared" si="192"/>
        <v>438.28827001209919</v>
      </c>
    </row>
    <row r="2385" spans="1:5">
      <c r="A2385" s="5">
        <f t="shared" si="188"/>
        <v>238400000</v>
      </c>
      <c r="B2385" s="5">
        <f t="shared" si="191"/>
        <v>5.8373136050935158E-2</v>
      </c>
      <c r="C2385" s="5">
        <f t="shared" si="189"/>
        <v>7.3316658879974558E-2</v>
      </c>
      <c r="D2385">
        <f t="shared" si="190"/>
        <v>852.40831442301271</v>
      </c>
      <c r="E2385" s="5">
        <f t="shared" si="192"/>
        <v>438.1052969226896</v>
      </c>
    </row>
    <row r="2386" spans="1:5">
      <c r="A2386" s="5">
        <f t="shared" si="188"/>
        <v>238500000</v>
      </c>
      <c r="B2386" s="5">
        <f t="shared" si="191"/>
        <v>5.839762142679545E-2</v>
      </c>
      <c r="C2386" s="5">
        <f t="shared" si="189"/>
        <v>7.334741251205508E-2</v>
      </c>
      <c r="D2386">
        <f t="shared" si="190"/>
        <v>852.05091051759428</v>
      </c>
      <c r="E2386" s="5">
        <f t="shared" si="192"/>
        <v>437.92247727070173</v>
      </c>
    </row>
    <row r="2387" spans="1:5">
      <c r="A2387" s="5">
        <f t="shared" si="188"/>
        <v>238600000</v>
      </c>
      <c r="B2387" s="5">
        <f t="shared" si="191"/>
        <v>5.8422106802655742E-2</v>
      </c>
      <c r="C2387" s="5">
        <f t="shared" si="189"/>
        <v>7.3378166144135615E-2</v>
      </c>
      <c r="D2387">
        <f t="shared" si="190"/>
        <v>851.69380619633785</v>
      </c>
      <c r="E2387" s="5">
        <f t="shared" si="192"/>
        <v>437.73981086321345</v>
      </c>
    </row>
    <row r="2388" spans="1:5">
      <c r="A2388" s="5">
        <f t="shared" si="188"/>
        <v>238700000</v>
      </c>
      <c r="B2388" s="5">
        <f t="shared" si="191"/>
        <v>5.8446592178516027E-2</v>
      </c>
      <c r="C2388" s="5">
        <f t="shared" si="189"/>
        <v>7.3408919776216136E-2</v>
      </c>
      <c r="D2388">
        <f t="shared" si="190"/>
        <v>851.3370010827241</v>
      </c>
      <c r="E2388" s="5">
        <f t="shared" si="192"/>
        <v>437.55729750762589</v>
      </c>
    </row>
    <row r="2389" spans="1:5">
      <c r="A2389" s="5">
        <f t="shared" si="188"/>
        <v>238800000</v>
      </c>
      <c r="B2389" s="5">
        <f t="shared" si="191"/>
        <v>5.8471077554376319E-2</v>
      </c>
      <c r="C2389" s="5">
        <f t="shared" si="189"/>
        <v>7.3439673408296657E-2</v>
      </c>
      <c r="D2389">
        <f t="shared" si="190"/>
        <v>850.98049480086365</v>
      </c>
      <c r="E2389" s="5">
        <f t="shared" si="192"/>
        <v>437.37493701166272</v>
      </c>
    </row>
    <row r="2390" spans="1:5">
      <c r="A2390" s="5">
        <f t="shared" si="188"/>
        <v>238900000</v>
      </c>
      <c r="B2390" s="5">
        <f t="shared" si="191"/>
        <v>5.8495562930236611E-2</v>
      </c>
      <c r="C2390" s="5">
        <f t="shared" si="189"/>
        <v>7.3470427040377193E-2</v>
      </c>
      <c r="D2390">
        <f t="shared" si="190"/>
        <v>850.62428697549672</v>
      </c>
      <c r="E2390" s="5">
        <f t="shared" si="192"/>
        <v>437.19272918336992</v>
      </c>
    </row>
    <row r="2391" spans="1:5">
      <c r="A2391" s="5">
        <f t="shared" si="188"/>
        <v>239000000</v>
      </c>
      <c r="B2391" s="5">
        <f t="shared" si="191"/>
        <v>5.8520048306096903E-2</v>
      </c>
      <c r="C2391" s="5">
        <f t="shared" si="189"/>
        <v>7.3501180672457714E-2</v>
      </c>
      <c r="D2391">
        <f t="shared" si="190"/>
        <v>850.26837723199264</v>
      </c>
      <c r="E2391" s="5">
        <f t="shared" si="192"/>
        <v>437.01067383111399</v>
      </c>
    </row>
    <row r="2392" spans="1:5">
      <c r="A2392" s="5">
        <f t="shared" si="188"/>
        <v>239100000</v>
      </c>
      <c r="B2392" s="5">
        <f t="shared" si="191"/>
        <v>5.8544533681957195E-2</v>
      </c>
      <c r="C2392" s="5">
        <f t="shared" si="189"/>
        <v>7.3531934304538235E-2</v>
      </c>
      <c r="D2392">
        <f t="shared" si="190"/>
        <v>849.91276519634562</v>
      </c>
      <c r="E2392" s="5">
        <f t="shared" si="192"/>
        <v>436.82877076358261</v>
      </c>
    </row>
    <row r="2393" spans="1:5">
      <c r="A2393" s="5">
        <f t="shared" si="188"/>
        <v>239200000</v>
      </c>
      <c r="B2393" s="5">
        <f t="shared" si="191"/>
        <v>5.8569019057817487E-2</v>
      </c>
      <c r="C2393" s="5">
        <f t="shared" si="189"/>
        <v>7.356268793661877E-2</v>
      </c>
      <c r="D2393">
        <f t="shared" si="190"/>
        <v>849.55745049517645</v>
      </c>
      <c r="E2393" s="5">
        <f t="shared" si="192"/>
        <v>436.64701978978337</v>
      </c>
    </row>
    <row r="2394" spans="1:5">
      <c r="A2394" s="5">
        <f t="shared" si="188"/>
        <v>239300000</v>
      </c>
      <c r="B2394" s="5">
        <f t="shared" si="191"/>
        <v>5.8593504433677779E-2</v>
      </c>
      <c r="C2394" s="5">
        <f t="shared" si="189"/>
        <v>7.3593441568699292E-2</v>
      </c>
      <c r="D2394">
        <f t="shared" si="190"/>
        <v>849.20243275573023</v>
      </c>
      <c r="E2394" s="5">
        <f t="shared" si="192"/>
        <v>436.4654207190427</v>
      </c>
    </row>
    <row r="2395" spans="1:5">
      <c r="A2395" s="5">
        <f t="shared" si="188"/>
        <v>239400000</v>
      </c>
      <c r="B2395" s="5">
        <f t="shared" si="191"/>
        <v>5.8617989809538071E-2</v>
      </c>
      <c r="C2395" s="5">
        <f t="shared" si="189"/>
        <v>7.3624195200779813E-2</v>
      </c>
      <c r="D2395">
        <f t="shared" si="190"/>
        <v>848.847711605874</v>
      </c>
      <c r="E2395" s="5">
        <f t="shared" si="192"/>
        <v>436.28397336100625</v>
      </c>
    </row>
    <row r="2396" spans="1:5">
      <c r="A2396" s="5">
        <f t="shared" si="188"/>
        <v>239500000</v>
      </c>
      <c r="B2396" s="5">
        <f t="shared" si="191"/>
        <v>5.8642475185398363E-2</v>
      </c>
      <c r="C2396" s="5">
        <f t="shared" si="189"/>
        <v>7.3654948832860348E-2</v>
      </c>
      <c r="D2396">
        <f t="shared" si="190"/>
        <v>848.49328667409691</v>
      </c>
      <c r="E2396" s="5">
        <f t="shared" si="192"/>
        <v>436.10267752563703</v>
      </c>
    </row>
    <row r="2397" spans="1:5">
      <c r="A2397" s="5">
        <f t="shared" si="188"/>
        <v>239600000</v>
      </c>
      <c r="B2397" s="5">
        <f t="shared" si="191"/>
        <v>5.8666960561258655E-2</v>
      </c>
      <c r="C2397" s="5">
        <f t="shared" si="189"/>
        <v>7.3685702464940869E-2</v>
      </c>
      <c r="D2397">
        <f t="shared" si="190"/>
        <v>848.1391575895085</v>
      </c>
      <c r="E2397" s="5">
        <f t="shared" si="192"/>
        <v>435.92153302321543</v>
      </c>
    </row>
    <row r="2398" spans="1:5">
      <c r="A2398" s="5">
        <f t="shared" si="188"/>
        <v>239700000</v>
      </c>
      <c r="B2398" s="5">
        <f t="shared" si="191"/>
        <v>5.8691445937118947E-2</v>
      </c>
      <c r="C2398" s="5">
        <f t="shared" si="189"/>
        <v>7.3716456097021391E-2</v>
      </c>
      <c r="D2398">
        <f t="shared" si="190"/>
        <v>847.78532398183654</v>
      </c>
      <c r="E2398" s="5">
        <f t="shared" si="192"/>
        <v>435.74053966433871</v>
      </c>
    </row>
    <row r="2399" spans="1:5">
      <c r="A2399" s="5">
        <f t="shared" si="188"/>
        <v>239800000</v>
      </c>
      <c r="B2399" s="5">
        <f t="shared" si="191"/>
        <v>5.8715931312979239E-2</v>
      </c>
      <c r="C2399" s="5">
        <f t="shared" si="189"/>
        <v>7.3747209729101926E-2</v>
      </c>
      <c r="D2399">
        <f t="shared" si="190"/>
        <v>847.43178548142714</v>
      </c>
      <c r="E2399" s="5">
        <f t="shared" si="192"/>
        <v>435.55969725991991</v>
      </c>
    </row>
    <row r="2400" spans="1:5">
      <c r="A2400" s="5">
        <f t="shared" si="188"/>
        <v>239900000</v>
      </c>
      <c r="B2400" s="5">
        <f t="shared" si="191"/>
        <v>5.8740416688839531E-2</v>
      </c>
      <c r="C2400" s="5">
        <f t="shared" si="189"/>
        <v>7.3777963361182447E-2</v>
      </c>
      <c r="D2400">
        <f t="shared" si="190"/>
        <v>847.07854171924237</v>
      </c>
      <c r="E2400" s="5">
        <f t="shared" si="192"/>
        <v>435.37900562118699</v>
      </c>
    </row>
    <row r="2401" spans="1:5">
      <c r="A2401" s="5">
        <f t="shared" si="188"/>
        <v>240000000</v>
      </c>
      <c r="B2401" s="5">
        <f t="shared" si="191"/>
        <v>5.8764902064699823E-2</v>
      </c>
      <c r="C2401" s="5">
        <f t="shared" si="189"/>
        <v>7.3808716993262968E-2</v>
      </c>
      <c r="D2401">
        <f t="shared" si="190"/>
        <v>846.72559232685933</v>
      </c>
      <c r="E2401" s="5">
        <f t="shared" si="192"/>
        <v>435.19846455968303</v>
      </c>
    </row>
    <row r="2402" spans="1:5">
      <c r="A2402" s="5">
        <f t="shared" si="188"/>
        <v>240100000</v>
      </c>
      <c r="B2402" s="5">
        <f t="shared" si="191"/>
        <v>5.8789387440560115E-2</v>
      </c>
      <c r="C2402" s="5">
        <f t="shared" si="189"/>
        <v>7.3839470625343503E-2</v>
      </c>
      <c r="D2402">
        <f t="shared" si="190"/>
        <v>846.37293693646905</v>
      </c>
      <c r="E2402" s="5">
        <f t="shared" si="192"/>
        <v>435.01807388726479</v>
      </c>
    </row>
    <row r="2403" spans="1:5">
      <c r="A2403" s="5">
        <f t="shared" si="188"/>
        <v>240200000</v>
      </c>
      <c r="B2403" s="5">
        <f t="shared" si="191"/>
        <v>5.8813872816420407E-2</v>
      </c>
      <c r="C2403" s="5">
        <f t="shared" si="189"/>
        <v>7.3870224257424025E-2</v>
      </c>
      <c r="D2403">
        <f t="shared" si="190"/>
        <v>846.0205751808752</v>
      </c>
      <c r="E2403" s="5">
        <f t="shared" si="192"/>
        <v>434.83783341610268</v>
      </c>
    </row>
    <row r="2404" spans="1:5">
      <c r="A2404" s="5">
        <f t="shared" si="188"/>
        <v>240300000</v>
      </c>
      <c r="B2404" s="5">
        <f t="shared" si="191"/>
        <v>5.8838358192280699E-2</v>
      </c>
      <c r="C2404" s="5">
        <f t="shared" si="189"/>
        <v>7.390097788950456E-2</v>
      </c>
      <c r="D2404">
        <f t="shared" si="190"/>
        <v>845.66850669349242</v>
      </c>
      <c r="E2404" s="5">
        <f t="shared" si="192"/>
        <v>434.65774295867919</v>
      </c>
    </row>
    <row r="2405" spans="1:5">
      <c r="A2405" s="5">
        <f t="shared" si="188"/>
        <v>240400000</v>
      </c>
      <c r="B2405" s="5">
        <f t="shared" si="191"/>
        <v>5.8862843568140991E-2</v>
      </c>
      <c r="C2405" s="5">
        <f t="shared" si="189"/>
        <v>7.3931731521585081E-2</v>
      </c>
      <c r="D2405">
        <f t="shared" si="190"/>
        <v>845.31673110834538</v>
      </c>
      <c r="E2405" s="5">
        <f t="shared" si="192"/>
        <v>434.47780232778939</v>
      </c>
    </row>
    <row r="2406" spans="1:5">
      <c r="A2406" s="5">
        <f t="shared" si="188"/>
        <v>240500000</v>
      </c>
      <c r="B2406" s="5">
        <f t="shared" si="191"/>
        <v>5.8887328944001276E-2</v>
      </c>
      <c r="C2406" s="5">
        <f t="shared" si="189"/>
        <v>7.3962485153665602E-2</v>
      </c>
      <c r="D2406">
        <f t="shared" si="190"/>
        <v>844.96524806006744</v>
      </c>
      <c r="E2406" s="5">
        <f t="shared" si="192"/>
        <v>434.2980113365395</v>
      </c>
    </row>
    <row r="2407" spans="1:5">
      <c r="A2407" s="5">
        <f t="shared" si="188"/>
        <v>240600000</v>
      </c>
      <c r="B2407" s="5">
        <f t="shared" si="191"/>
        <v>5.8911814319861568E-2</v>
      </c>
      <c r="C2407" s="5">
        <f t="shared" si="189"/>
        <v>7.3993238785746138E-2</v>
      </c>
      <c r="D2407">
        <f t="shared" si="190"/>
        <v>844.61405718389926</v>
      </c>
      <c r="E2407" s="5">
        <f t="shared" si="192"/>
        <v>434.11836979834624</v>
      </c>
    </row>
    <row r="2408" spans="1:5">
      <c r="A2408" s="5">
        <f t="shared" si="188"/>
        <v>240700000</v>
      </c>
      <c r="B2408" s="5">
        <f t="shared" si="191"/>
        <v>5.893629969572186E-2</v>
      </c>
      <c r="C2408" s="5">
        <f t="shared" si="189"/>
        <v>7.4023992417826659E-2</v>
      </c>
      <c r="D2408">
        <f t="shared" si="190"/>
        <v>844.26315811568861</v>
      </c>
      <c r="E2408" s="5">
        <f t="shared" si="192"/>
        <v>433.93887752693689</v>
      </c>
    </row>
    <row r="2409" spans="1:5">
      <c r="A2409" s="5">
        <f t="shared" si="188"/>
        <v>240800000</v>
      </c>
      <c r="B2409" s="5">
        <f t="shared" si="191"/>
        <v>5.8960785071582152E-2</v>
      </c>
      <c r="C2409" s="5">
        <f t="shared" si="189"/>
        <v>7.405474604990718E-2</v>
      </c>
      <c r="D2409">
        <f t="shared" si="190"/>
        <v>843.91255049188635</v>
      </c>
      <c r="E2409" s="5">
        <f t="shared" si="192"/>
        <v>433.75953433634754</v>
      </c>
    </row>
    <row r="2410" spans="1:5">
      <c r="A2410" s="5">
        <f t="shared" si="188"/>
        <v>240900000</v>
      </c>
      <c r="B2410" s="5">
        <f t="shared" si="191"/>
        <v>5.8985270447442444E-2</v>
      </c>
      <c r="C2410" s="5">
        <f t="shared" si="189"/>
        <v>7.4085499681987715E-2</v>
      </c>
      <c r="D2410">
        <f t="shared" si="190"/>
        <v>843.5622339495485</v>
      </c>
      <c r="E2410" s="5">
        <f t="shared" si="192"/>
        <v>433.58034004092337</v>
      </c>
    </row>
    <row r="2411" spans="1:5">
      <c r="A2411" s="5">
        <f t="shared" si="188"/>
        <v>241000000</v>
      </c>
      <c r="B2411" s="5">
        <f t="shared" si="191"/>
        <v>5.9009755823302736E-2</v>
      </c>
      <c r="C2411" s="5">
        <f t="shared" si="189"/>
        <v>7.4116253314068237E-2</v>
      </c>
      <c r="D2411">
        <f t="shared" si="190"/>
        <v>843.21220812633294</v>
      </c>
      <c r="E2411" s="5">
        <f t="shared" si="192"/>
        <v>433.40129445531784</v>
      </c>
    </row>
    <row r="2412" spans="1:5">
      <c r="A2412" s="5">
        <f t="shared" si="188"/>
        <v>241100000</v>
      </c>
      <c r="B2412" s="5">
        <f t="shared" si="191"/>
        <v>5.9034241199163028E-2</v>
      </c>
      <c r="C2412" s="5">
        <f t="shared" si="189"/>
        <v>7.4147006946148758E-2</v>
      </c>
      <c r="D2412">
        <f t="shared" si="190"/>
        <v>842.86247266049872</v>
      </c>
      <c r="E2412" s="5">
        <f t="shared" si="192"/>
        <v>433.22239739449174</v>
      </c>
    </row>
    <row r="2413" spans="1:5">
      <c r="A2413" s="5">
        <f t="shared" si="188"/>
        <v>241200000</v>
      </c>
      <c r="B2413" s="5">
        <f t="shared" si="191"/>
        <v>5.905872657502332E-2</v>
      </c>
      <c r="C2413" s="5">
        <f t="shared" si="189"/>
        <v>7.4177760578229293E-2</v>
      </c>
      <c r="D2413">
        <f t="shared" si="190"/>
        <v>842.51302719090472</v>
      </c>
      <c r="E2413" s="5">
        <f t="shared" si="192"/>
        <v>433.04364867371282</v>
      </c>
    </row>
    <row r="2414" spans="1:5">
      <c r="A2414" s="5">
        <f t="shared" ref="A2414:A2477" si="193">A2413+100000</f>
        <v>241300000</v>
      </c>
      <c r="B2414" s="5">
        <f t="shared" si="191"/>
        <v>5.9083211950883611E-2</v>
      </c>
      <c r="C2414" s="5">
        <f t="shared" ref="C2414:C2477" si="194">1.256*A2414/(PI()*$G$6)</f>
        <v>7.4208514210309814E-2</v>
      </c>
      <c r="D2414">
        <f t="shared" ref="D2414:D2477" si="195">($G$2*299792458/$G$6/2*9)^2/(4*$G$3*A2414*(1-EXP(-(C2414/B2414)))^2)</f>
        <v>842.16387135700882</v>
      </c>
      <c r="E2414" s="5">
        <f t="shared" si="192"/>
        <v>432.8650481085549</v>
      </c>
    </row>
    <row r="2415" spans="1:5">
      <c r="A2415" s="5">
        <f t="shared" si="193"/>
        <v>241400000</v>
      </c>
      <c r="B2415" s="5">
        <f t="shared" si="191"/>
        <v>5.9107697326743903E-2</v>
      </c>
      <c r="C2415" s="5">
        <f t="shared" si="194"/>
        <v>7.4239267842390336E-2</v>
      </c>
      <c r="D2415">
        <f t="shared" si="195"/>
        <v>841.81500479886586</v>
      </c>
      <c r="E2415" s="5">
        <f t="shared" si="192"/>
        <v>432.68659551489748</v>
      </c>
    </row>
    <row r="2416" spans="1:5">
      <c r="A2416" s="5">
        <f t="shared" si="193"/>
        <v>241500000</v>
      </c>
      <c r="B2416" s="5">
        <f t="shared" si="191"/>
        <v>5.9132182702604195E-2</v>
      </c>
      <c r="C2416" s="5">
        <f t="shared" si="194"/>
        <v>7.4270021474470871E-2</v>
      </c>
      <c r="D2416">
        <f t="shared" si="195"/>
        <v>841.46642715712721</v>
      </c>
      <c r="E2416" s="5">
        <f t="shared" si="192"/>
        <v>432.50829070892536</v>
      </c>
    </row>
    <row r="2417" spans="1:5">
      <c r="A2417" s="5">
        <f t="shared" si="193"/>
        <v>241600000</v>
      </c>
      <c r="B2417" s="5">
        <f t="shared" si="191"/>
        <v>5.9156668078464487E-2</v>
      </c>
      <c r="C2417" s="5">
        <f t="shared" si="194"/>
        <v>7.4300775106551392E-2</v>
      </c>
      <c r="D2417">
        <f t="shared" si="195"/>
        <v>841.11813807303906</v>
      </c>
      <c r="E2417" s="5">
        <f t="shared" si="192"/>
        <v>432.33013350712679</v>
      </c>
    </row>
    <row r="2418" spans="1:5">
      <c r="A2418" s="5">
        <f t="shared" si="193"/>
        <v>241700000</v>
      </c>
      <c r="B2418" s="5">
        <f t="shared" si="191"/>
        <v>5.9181153454324779E-2</v>
      </c>
      <c r="C2418" s="5">
        <f t="shared" si="194"/>
        <v>7.4331528738631927E-2</v>
      </c>
      <c r="D2418">
        <f t="shared" si="195"/>
        <v>840.77013718844114</v>
      </c>
      <c r="E2418" s="5">
        <f t="shared" si="192"/>
        <v>432.15212372629458</v>
      </c>
    </row>
    <row r="2419" spans="1:5">
      <c r="A2419" s="5">
        <f t="shared" si="193"/>
        <v>241800000</v>
      </c>
      <c r="B2419" s="5">
        <f t="shared" si="191"/>
        <v>5.9205638830185071E-2</v>
      </c>
      <c r="C2419" s="5">
        <f t="shared" si="194"/>
        <v>7.4362282370712449E-2</v>
      </c>
      <c r="D2419">
        <f t="shared" si="195"/>
        <v>840.42242414576594</v>
      </c>
      <c r="E2419" s="5">
        <f t="shared" si="192"/>
        <v>431.97426118352422</v>
      </c>
    </row>
    <row r="2420" spans="1:5">
      <c r="A2420" s="5">
        <f t="shared" si="193"/>
        <v>241900000</v>
      </c>
      <c r="B2420" s="5">
        <f t="shared" si="191"/>
        <v>5.9230124206045363E-2</v>
      </c>
      <c r="C2420" s="5">
        <f t="shared" si="194"/>
        <v>7.439303600279297E-2</v>
      </c>
      <c r="D2420">
        <f t="shared" si="195"/>
        <v>840.07499858803737</v>
      </c>
      <c r="E2420" s="5">
        <f t="shared" si="192"/>
        <v>431.79654569621385</v>
      </c>
    </row>
    <row r="2421" spans="1:5">
      <c r="A2421" s="5">
        <f t="shared" si="193"/>
        <v>242000000</v>
      </c>
      <c r="B2421" s="5">
        <f t="shared" si="191"/>
        <v>5.9254609581905655E-2</v>
      </c>
      <c r="C2421" s="5">
        <f t="shared" si="194"/>
        <v>7.4423789634873505E-2</v>
      </c>
      <c r="D2421">
        <f t="shared" si="195"/>
        <v>839.72786015886868</v>
      </c>
      <c r="E2421" s="5">
        <f t="shared" si="192"/>
        <v>431.61897708206322</v>
      </c>
    </row>
    <row r="2422" spans="1:5">
      <c r="A2422" s="5">
        <f t="shared" si="193"/>
        <v>242100000</v>
      </c>
      <c r="B2422" s="5">
        <f t="shared" si="191"/>
        <v>5.9279094957765947E-2</v>
      </c>
      <c r="C2422" s="5">
        <f t="shared" si="194"/>
        <v>7.4454543266954026E-2</v>
      </c>
      <c r="D2422">
        <f t="shared" si="195"/>
        <v>839.38100850246269</v>
      </c>
      <c r="E2422" s="5">
        <f t="shared" si="192"/>
        <v>431.44155515907335</v>
      </c>
    </row>
    <row r="2423" spans="1:5">
      <c r="A2423" s="5">
        <f t="shared" si="193"/>
        <v>242200000</v>
      </c>
      <c r="B2423" s="5">
        <f t="shared" si="191"/>
        <v>5.9303580333626239E-2</v>
      </c>
      <c r="C2423" s="5">
        <f t="shared" si="194"/>
        <v>7.4485296899034548E-2</v>
      </c>
      <c r="D2423">
        <f t="shared" si="195"/>
        <v>839.03444326360955</v>
      </c>
      <c r="E2423" s="5">
        <f t="shared" si="192"/>
        <v>431.26427974554588</v>
      </c>
    </row>
    <row r="2424" spans="1:5">
      <c r="A2424" s="5">
        <f t="shared" si="193"/>
        <v>242300000</v>
      </c>
      <c r="B2424" s="5">
        <f t="shared" si="191"/>
        <v>5.9328065709486524E-2</v>
      </c>
      <c r="C2424" s="5">
        <f t="shared" si="194"/>
        <v>7.4516050531115083E-2</v>
      </c>
      <c r="D2424">
        <f t="shared" si="195"/>
        <v>838.68816408768544</v>
      </c>
      <c r="E2424" s="5">
        <f t="shared" si="192"/>
        <v>431.08715066008244</v>
      </c>
    </row>
    <row r="2425" spans="1:5">
      <c r="A2425" s="5">
        <f t="shared" si="193"/>
        <v>242400000</v>
      </c>
      <c r="B2425" s="5">
        <f t="shared" si="191"/>
        <v>5.9352551085346816E-2</v>
      </c>
      <c r="C2425" s="5">
        <f t="shared" si="194"/>
        <v>7.4546804163195604E-2</v>
      </c>
      <c r="D2425">
        <f t="shared" si="195"/>
        <v>838.34217062065272</v>
      </c>
      <c r="E2425" s="5">
        <f t="shared" si="192"/>
        <v>430.91016772158412</v>
      </c>
    </row>
    <row r="2426" spans="1:5">
      <c r="A2426" s="5">
        <f t="shared" si="193"/>
        <v>242500000</v>
      </c>
      <c r="B2426" s="5">
        <f t="shared" si="191"/>
        <v>5.9377036461207108E-2</v>
      </c>
      <c r="C2426" s="5">
        <f t="shared" si="194"/>
        <v>7.4577557795276125E-2</v>
      </c>
      <c r="D2426">
        <f t="shared" si="195"/>
        <v>837.99646250905664</v>
      </c>
      <c r="E2426" s="5">
        <f t="shared" si="192"/>
        <v>430.73333074925017</v>
      </c>
    </row>
    <row r="2427" spans="1:5">
      <c r="A2427" s="5">
        <f t="shared" si="193"/>
        <v>242600000</v>
      </c>
      <c r="B2427" s="5">
        <f t="shared" si="191"/>
        <v>5.94015218370674E-2</v>
      </c>
      <c r="C2427" s="5">
        <f t="shared" si="194"/>
        <v>7.4608311427356661E-2</v>
      </c>
      <c r="D2427">
        <f t="shared" si="195"/>
        <v>837.65103940002564</v>
      </c>
      <c r="E2427" s="5">
        <f t="shared" si="192"/>
        <v>430.55663956257843</v>
      </c>
    </row>
    <row r="2428" spans="1:5">
      <c r="A2428" s="5">
        <f t="shared" si="193"/>
        <v>242700000</v>
      </c>
      <c r="B2428" s="5">
        <f t="shared" si="191"/>
        <v>5.9426007212927692E-2</v>
      </c>
      <c r="C2428" s="5">
        <f t="shared" si="194"/>
        <v>7.4639065059437182E-2</v>
      </c>
      <c r="D2428">
        <f t="shared" si="195"/>
        <v>837.30590094127001</v>
      </c>
      <c r="E2428" s="5">
        <f t="shared" si="192"/>
        <v>430.38009398136421</v>
      </c>
    </row>
    <row r="2429" spans="1:5">
      <c r="A2429" s="5">
        <f t="shared" si="193"/>
        <v>242800000</v>
      </c>
      <c r="B2429" s="5">
        <f t="shared" si="191"/>
        <v>5.9450492588787984E-2</v>
      </c>
      <c r="C2429" s="5">
        <f t="shared" si="194"/>
        <v>7.4669818691517703E-2</v>
      </c>
      <c r="D2429">
        <f t="shared" si="195"/>
        <v>836.96104678107997</v>
      </c>
      <c r="E2429" s="5">
        <f t="shared" si="192"/>
        <v>430.20369382569953</v>
      </c>
    </row>
    <row r="2430" spans="1:5">
      <c r="A2430" s="5">
        <f t="shared" si="193"/>
        <v>242900000</v>
      </c>
      <c r="B2430" s="5">
        <f t="shared" si="191"/>
        <v>5.9474977964648276E-2</v>
      </c>
      <c r="C2430" s="5">
        <f t="shared" si="194"/>
        <v>7.4700572323598238E-2</v>
      </c>
      <c r="D2430">
        <f t="shared" si="195"/>
        <v>836.61647656832531</v>
      </c>
      <c r="E2430" s="5">
        <f t="shared" si="192"/>
        <v>430.02743891597288</v>
      </c>
    </row>
    <row r="2431" spans="1:5">
      <c r="A2431" s="5">
        <f t="shared" si="193"/>
        <v>243000000</v>
      </c>
      <c r="B2431" s="5">
        <f t="shared" si="191"/>
        <v>5.9499463340508568E-2</v>
      </c>
      <c r="C2431" s="5">
        <f t="shared" si="194"/>
        <v>7.473132595567876E-2</v>
      </c>
      <c r="D2431">
        <f t="shared" si="195"/>
        <v>836.27218995245369</v>
      </c>
      <c r="E2431" s="5">
        <f t="shared" si="192"/>
        <v>429.85132907286823</v>
      </c>
    </row>
    <row r="2432" spans="1:5">
      <c r="A2432" s="5">
        <f t="shared" si="193"/>
        <v>243100000</v>
      </c>
      <c r="B2432" s="5">
        <f t="shared" si="191"/>
        <v>5.952394871636886E-2</v>
      </c>
      <c r="C2432" s="5">
        <f t="shared" si="194"/>
        <v>7.4762079587759295E-2</v>
      </c>
      <c r="D2432">
        <f t="shared" si="195"/>
        <v>835.92818658348926</v>
      </c>
      <c r="E2432" s="5">
        <f t="shared" si="192"/>
        <v>429.67536411736467</v>
      </c>
    </row>
    <row r="2433" spans="1:5">
      <c r="A2433" s="5">
        <f t="shared" si="193"/>
        <v>243200000</v>
      </c>
      <c r="B2433" s="5">
        <f t="shared" si="191"/>
        <v>5.9548434092229152E-2</v>
      </c>
      <c r="C2433" s="5">
        <f t="shared" si="194"/>
        <v>7.4792833219839816E-2</v>
      </c>
      <c r="D2433">
        <f t="shared" si="195"/>
        <v>835.58446611203215</v>
      </c>
      <c r="E2433" s="5">
        <f t="shared" si="192"/>
        <v>429.49954387073564</v>
      </c>
    </row>
    <row r="2434" spans="1:5">
      <c r="A2434" s="5">
        <f t="shared" si="193"/>
        <v>243300000</v>
      </c>
      <c r="B2434" s="5">
        <f t="shared" si="191"/>
        <v>5.9572919468089444E-2</v>
      </c>
      <c r="C2434" s="5">
        <f t="shared" si="194"/>
        <v>7.4823586851920337E-2</v>
      </c>
      <c r="D2434">
        <f t="shared" si="195"/>
        <v>835.24102818925701</v>
      </c>
      <c r="E2434" s="5">
        <f t="shared" si="192"/>
        <v>429.32386815454885</v>
      </c>
    </row>
    <row r="2435" spans="1:5">
      <c r="A2435" s="5">
        <f t="shared" si="193"/>
        <v>243400000</v>
      </c>
      <c r="B2435" s="5">
        <f t="shared" ref="B2435:B2498" si="196">A2435/(PI()*1300000000)</f>
        <v>5.9597404843949736E-2</v>
      </c>
      <c r="C2435" s="5">
        <f t="shared" si="194"/>
        <v>7.4854340484000872E-2</v>
      </c>
      <c r="D2435">
        <f t="shared" si="195"/>
        <v>834.89787246691139</v>
      </c>
      <c r="E2435" s="5">
        <f t="shared" ref="E2435:E2498" si="197">($G$2*299792458/$G$6/2*9)^2/(4*$G$3*A2435)*(1+($G$7*$G$3*A2435)/($G$2*299792458/$G$6/2*9))^2</f>
        <v>429.14833679066425</v>
      </c>
    </row>
    <row r="2436" spans="1:5">
      <c r="A2436" s="5">
        <f t="shared" si="193"/>
        <v>243500000</v>
      </c>
      <c r="B2436" s="5">
        <f t="shared" si="196"/>
        <v>5.9621890219810028E-2</v>
      </c>
      <c r="C2436" s="5">
        <f t="shared" si="194"/>
        <v>7.4885094116081394E-2</v>
      </c>
      <c r="D2436">
        <f t="shared" si="195"/>
        <v>834.55499859731503</v>
      </c>
      <c r="E2436" s="5">
        <f t="shared" si="197"/>
        <v>428.97294960123548</v>
      </c>
    </row>
    <row r="2437" spans="1:5">
      <c r="A2437" s="5">
        <f t="shared" si="193"/>
        <v>243600000</v>
      </c>
      <c r="B2437" s="5">
        <f t="shared" si="196"/>
        <v>5.964637559567032E-2</v>
      </c>
      <c r="C2437" s="5">
        <f t="shared" si="194"/>
        <v>7.4915847748161915E-2</v>
      </c>
      <c r="D2437">
        <f t="shared" si="195"/>
        <v>834.21240623335893</v>
      </c>
      <c r="E2437" s="5">
        <f t="shared" si="197"/>
        <v>428.79770640870771</v>
      </c>
    </row>
    <row r="2438" spans="1:5">
      <c r="A2438" s="5">
        <f t="shared" si="193"/>
        <v>243700000</v>
      </c>
      <c r="B2438" s="5">
        <f t="shared" si="196"/>
        <v>5.9670860971530612E-2</v>
      </c>
      <c r="C2438" s="5">
        <f t="shared" si="194"/>
        <v>7.494660138024245E-2</v>
      </c>
      <c r="D2438">
        <f t="shared" si="195"/>
        <v>833.87009502850321</v>
      </c>
      <c r="E2438" s="5">
        <f t="shared" si="197"/>
        <v>428.62260703581774</v>
      </c>
    </row>
    <row r="2439" spans="1:5">
      <c r="A2439" s="5">
        <f t="shared" si="193"/>
        <v>243800000</v>
      </c>
      <c r="B2439" s="5">
        <f t="shared" si="196"/>
        <v>5.9695346347390904E-2</v>
      </c>
      <c r="C2439" s="5">
        <f t="shared" si="194"/>
        <v>7.4977355012322972E-2</v>
      </c>
      <c r="D2439">
        <f t="shared" si="195"/>
        <v>833.52806463677689</v>
      </c>
      <c r="E2439" s="5">
        <f t="shared" si="197"/>
        <v>428.4476513055929</v>
      </c>
    </row>
    <row r="2440" spans="1:5">
      <c r="A2440" s="5">
        <f t="shared" si="193"/>
        <v>243900000</v>
      </c>
      <c r="B2440" s="5">
        <f t="shared" si="196"/>
        <v>5.9719831723251196E-2</v>
      </c>
      <c r="C2440" s="5">
        <f t="shared" si="194"/>
        <v>7.5008108644403493E-2</v>
      </c>
      <c r="D2440">
        <f t="shared" si="195"/>
        <v>833.18631471277672</v>
      </c>
      <c r="E2440" s="5">
        <f t="shared" si="197"/>
        <v>428.27283904135101</v>
      </c>
    </row>
    <row r="2441" spans="1:5">
      <c r="A2441" s="5">
        <f t="shared" si="193"/>
        <v>244000000</v>
      </c>
      <c r="B2441" s="5">
        <f t="shared" si="196"/>
        <v>5.9744317099111488E-2</v>
      </c>
      <c r="C2441" s="5">
        <f t="shared" si="194"/>
        <v>7.5038862276484028E-2</v>
      </c>
      <c r="D2441">
        <f t="shared" si="195"/>
        <v>832.84484491166484</v>
      </c>
      <c r="E2441" s="5">
        <f t="shared" si="197"/>
        <v>428.09817006669942</v>
      </c>
    </row>
    <row r="2442" spans="1:5">
      <c r="A2442" s="5">
        <f t="shared" si="193"/>
        <v>244100000</v>
      </c>
      <c r="B2442" s="5">
        <f t="shared" si="196"/>
        <v>5.9768802474971773E-2</v>
      </c>
      <c r="C2442" s="5">
        <f t="shared" si="194"/>
        <v>7.5069615908564549E-2</v>
      </c>
      <c r="D2442">
        <f t="shared" si="195"/>
        <v>832.5036548891693</v>
      </c>
      <c r="E2442" s="5">
        <f t="shared" si="197"/>
        <v>427.92364420553469</v>
      </c>
    </row>
    <row r="2443" spans="1:5">
      <c r="A2443" s="5">
        <f t="shared" si="193"/>
        <v>244200000</v>
      </c>
      <c r="B2443" s="5">
        <f t="shared" si="196"/>
        <v>5.9793287850832065E-2</v>
      </c>
      <c r="C2443" s="5">
        <f t="shared" si="194"/>
        <v>7.5100369540645071E-2</v>
      </c>
      <c r="D2443">
        <f t="shared" si="195"/>
        <v>832.1627443015816</v>
      </c>
      <c r="E2443" s="5">
        <f t="shared" si="197"/>
        <v>427.74926128204191</v>
      </c>
    </row>
    <row r="2444" spans="1:5">
      <c r="A2444" s="5">
        <f t="shared" si="193"/>
        <v>244300000</v>
      </c>
      <c r="B2444" s="5">
        <f t="shared" si="196"/>
        <v>5.9817773226692357E-2</v>
      </c>
      <c r="C2444" s="5">
        <f t="shared" si="194"/>
        <v>7.5131123172725606E-2</v>
      </c>
      <c r="D2444">
        <f t="shared" si="195"/>
        <v>831.82211280575609</v>
      </c>
      <c r="E2444" s="5">
        <f t="shared" si="197"/>
        <v>427.57502112069341</v>
      </c>
    </row>
    <row r="2445" spans="1:5">
      <c r="A2445" s="5">
        <f t="shared" si="193"/>
        <v>244400000</v>
      </c>
      <c r="B2445" s="5">
        <f t="shared" si="196"/>
        <v>5.9842258602552649E-2</v>
      </c>
      <c r="C2445" s="5">
        <f t="shared" si="194"/>
        <v>7.5161876804806127E-2</v>
      </c>
      <c r="D2445">
        <f t="shared" si="195"/>
        <v>831.48176005910886</v>
      </c>
      <c r="E2445" s="5">
        <f t="shared" si="197"/>
        <v>427.40092354624943</v>
      </c>
    </row>
    <row r="2446" spans="1:5">
      <c r="A2446" s="5">
        <f t="shared" si="193"/>
        <v>244500000</v>
      </c>
      <c r="B2446" s="5">
        <f t="shared" si="196"/>
        <v>5.9866743978412941E-2</v>
      </c>
      <c r="C2446" s="5">
        <f t="shared" si="194"/>
        <v>7.5192630436886662E-2</v>
      </c>
      <c r="D2446">
        <f t="shared" si="195"/>
        <v>831.14168571961625</v>
      </c>
      <c r="E2446" s="5">
        <f t="shared" si="197"/>
        <v>427.22696838375674</v>
      </c>
    </row>
    <row r="2447" spans="1:5">
      <c r="A2447" s="5">
        <f t="shared" si="193"/>
        <v>244600000</v>
      </c>
      <c r="B2447" s="5">
        <f t="shared" si="196"/>
        <v>5.9891229354273233E-2</v>
      </c>
      <c r="C2447" s="5">
        <f t="shared" si="194"/>
        <v>7.5223384068967183E-2</v>
      </c>
      <c r="D2447">
        <f t="shared" si="195"/>
        <v>830.80188944581448</v>
      </c>
      <c r="E2447" s="5">
        <f t="shared" si="197"/>
        <v>427.05315545854819</v>
      </c>
    </row>
    <row r="2448" spans="1:5">
      <c r="A2448" s="5">
        <f t="shared" si="193"/>
        <v>244700000</v>
      </c>
      <c r="B2448" s="5">
        <f t="shared" si="196"/>
        <v>5.9915714730133525E-2</v>
      </c>
      <c r="C2448" s="5">
        <f t="shared" si="194"/>
        <v>7.5254137701047705E-2</v>
      </c>
      <c r="D2448">
        <f t="shared" si="195"/>
        <v>830.4623708967971</v>
      </c>
      <c r="E2448" s="5">
        <f t="shared" si="197"/>
        <v>426.87948459624215</v>
      </c>
    </row>
    <row r="2449" spans="1:5">
      <c r="A2449" s="5">
        <f t="shared" si="193"/>
        <v>244800000</v>
      </c>
      <c r="B2449" s="5">
        <f t="shared" si="196"/>
        <v>5.9940200105993817E-2</v>
      </c>
      <c r="C2449" s="5">
        <f t="shared" si="194"/>
        <v>7.528489133312824E-2</v>
      </c>
      <c r="D2449">
        <f t="shared" si="195"/>
        <v>830.12312973221503</v>
      </c>
      <c r="E2449" s="5">
        <f t="shared" si="197"/>
        <v>426.7059556227419</v>
      </c>
    </row>
    <row r="2450" spans="1:5">
      <c r="A2450" s="5">
        <f t="shared" si="193"/>
        <v>244900000</v>
      </c>
      <c r="B2450" s="5">
        <f t="shared" si="196"/>
        <v>5.9964685481854109E-2</v>
      </c>
      <c r="C2450" s="5">
        <f t="shared" si="194"/>
        <v>7.5315644965208761E-2</v>
      </c>
      <c r="D2450">
        <f t="shared" si="195"/>
        <v>829.78416561227527</v>
      </c>
      <c r="E2450" s="5">
        <f t="shared" si="197"/>
        <v>426.53256836423515</v>
      </c>
    </row>
    <row r="2451" spans="1:5">
      <c r="A2451" s="5">
        <f t="shared" si="193"/>
        <v>245000000</v>
      </c>
      <c r="B2451" s="5">
        <f t="shared" si="196"/>
        <v>5.9989170857714401E-2</v>
      </c>
      <c r="C2451" s="5">
        <f t="shared" si="194"/>
        <v>7.5346398597289282E-2</v>
      </c>
      <c r="D2451">
        <f t="shared" si="195"/>
        <v>829.4454781977397</v>
      </c>
      <c r="E2451" s="5">
        <f t="shared" si="197"/>
        <v>426.35932264719332</v>
      </c>
    </row>
    <row r="2452" spans="1:5">
      <c r="A2452" s="5">
        <f t="shared" si="193"/>
        <v>245100000</v>
      </c>
      <c r="B2452" s="5">
        <f t="shared" si="196"/>
        <v>6.0013656233574693E-2</v>
      </c>
      <c r="C2452" s="5">
        <f t="shared" si="194"/>
        <v>7.5377152229369818E-2</v>
      </c>
      <c r="D2452">
        <f t="shared" si="195"/>
        <v>829.10706714992341</v>
      </c>
      <c r="E2452" s="5">
        <f t="shared" si="197"/>
        <v>426.18621829837116</v>
      </c>
    </row>
    <row r="2453" spans="1:5">
      <c r="A2453" s="5">
        <f t="shared" si="193"/>
        <v>245200000</v>
      </c>
      <c r="B2453" s="5">
        <f t="shared" si="196"/>
        <v>6.0038141609434985E-2</v>
      </c>
      <c r="C2453" s="5">
        <f t="shared" si="194"/>
        <v>7.5407905861450339E-2</v>
      </c>
      <c r="D2453">
        <f t="shared" si="195"/>
        <v>828.76893213069422</v>
      </c>
      <c r="E2453" s="5">
        <f t="shared" si="197"/>
        <v>426.01325514480556</v>
      </c>
    </row>
    <row r="2454" spans="1:5">
      <c r="A2454" s="5">
        <f t="shared" si="193"/>
        <v>245300000</v>
      </c>
      <c r="B2454" s="5">
        <f t="shared" si="196"/>
        <v>6.0062626985295277E-2</v>
      </c>
      <c r="C2454" s="5">
        <f t="shared" si="194"/>
        <v>7.543865949353086E-2</v>
      </c>
      <c r="D2454">
        <f t="shared" si="195"/>
        <v>828.43107280247136</v>
      </c>
      <c r="E2454" s="5">
        <f t="shared" si="197"/>
        <v>425.84043301381615</v>
      </c>
    </row>
    <row r="2455" spans="1:5">
      <c r="A2455" s="5">
        <f t="shared" si="193"/>
        <v>245400000</v>
      </c>
      <c r="B2455" s="5">
        <f t="shared" si="196"/>
        <v>6.0087112361155569E-2</v>
      </c>
      <c r="C2455" s="5">
        <f t="shared" si="194"/>
        <v>7.5469413125611395E-2</v>
      </c>
      <c r="D2455">
        <f t="shared" si="195"/>
        <v>828.09348882822428</v>
      </c>
      <c r="E2455" s="5">
        <f t="shared" si="197"/>
        <v>425.66775173300351</v>
      </c>
    </row>
    <row r="2456" spans="1:5">
      <c r="A2456" s="5">
        <f t="shared" si="193"/>
        <v>245500000</v>
      </c>
      <c r="B2456" s="5">
        <f t="shared" si="196"/>
        <v>6.0111597737015861E-2</v>
      </c>
      <c r="C2456" s="5">
        <f t="shared" si="194"/>
        <v>7.5500166757691917E-2</v>
      </c>
      <c r="D2456">
        <f t="shared" si="195"/>
        <v>827.75617987147132</v>
      </c>
      <c r="E2456" s="5">
        <f t="shared" si="197"/>
        <v>425.49521113024934</v>
      </c>
    </row>
    <row r="2457" spans="1:5">
      <c r="A2457" s="5">
        <f t="shared" si="193"/>
        <v>245600000</v>
      </c>
      <c r="B2457" s="5">
        <f t="shared" si="196"/>
        <v>6.0136083112876153E-2</v>
      </c>
      <c r="C2457" s="5">
        <f t="shared" si="194"/>
        <v>7.5530920389772438E-2</v>
      </c>
      <c r="D2457">
        <f t="shared" si="195"/>
        <v>827.41914559627946</v>
      </c>
      <c r="E2457" s="5">
        <f t="shared" si="197"/>
        <v>425.32281103371577</v>
      </c>
    </row>
    <row r="2458" spans="1:5">
      <c r="A2458" s="5">
        <f t="shared" si="193"/>
        <v>245700000</v>
      </c>
      <c r="B2458" s="5">
        <f t="shared" si="196"/>
        <v>6.0160568488736445E-2</v>
      </c>
      <c r="C2458" s="5">
        <f t="shared" si="194"/>
        <v>7.5561674021852973E-2</v>
      </c>
      <c r="D2458">
        <f t="shared" si="195"/>
        <v>827.08238566726186</v>
      </c>
      <c r="E2458" s="5">
        <f t="shared" si="197"/>
        <v>425.15055127184428</v>
      </c>
    </row>
    <row r="2459" spans="1:5">
      <c r="A2459" s="5">
        <f t="shared" si="193"/>
        <v>245800000</v>
      </c>
      <c r="B2459" s="5">
        <f t="shared" si="196"/>
        <v>6.0185053864596737E-2</v>
      </c>
      <c r="C2459" s="5">
        <f t="shared" si="194"/>
        <v>7.5592427653933494E-2</v>
      </c>
      <c r="D2459">
        <f t="shared" si="195"/>
        <v>826.7458997495778</v>
      </c>
      <c r="E2459" s="5">
        <f t="shared" si="197"/>
        <v>424.97843167335606</v>
      </c>
    </row>
    <row r="2460" spans="1:5">
      <c r="A2460" s="5">
        <f t="shared" si="193"/>
        <v>245900000</v>
      </c>
      <c r="B2460" s="5">
        <f t="shared" si="196"/>
        <v>6.0209539240457022E-2</v>
      </c>
      <c r="C2460" s="5">
        <f t="shared" si="194"/>
        <v>7.562318128601403E-2</v>
      </c>
      <c r="D2460">
        <f t="shared" si="195"/>
        <v>826.40968750893126</v>
      </c>
      <c r="E2460" s="5">
        <f t="shared" si="197"/>
        <v>424.80645206725035</v>
      </c>
    </row>
    <row r="2461" spans="1:5">
      <c r="A2461" s="5">
        <f t="shared" si="193"/>
        <v>246000000</v>
      </c>
      <c r="B2461" s="5">
        <f t="shared" si="196"/>
        <v>6.0234024616317314E-2</v>
      </c>
      <c r="C2461" s="5">
        <f t="shared" si="194"/>
        <v>7.5653934918094551E-2</v>
      </c>
      <c r="D2461">
        <f t="shared" si="195"/>
        <v>826.07374861157007</v>
      </c>
      <c r="E2461" s="5">
        <f t="shared" si="197"/>
        <v>424.63461228280522</v>
      </c>
    </row>
    <row r="2462" spans="1:5">
      <c r="A2462" s="5">
        <f t="shared" si="193"/>
        <v>246100000</v>
      </c>
      <c r="B2462" s="5">
        <f t="shared" si="196"/>
        <v>6.0258509992177606E-2</v>
      </c>
      <c r="C2462" s="5">
        <f t="shared" si="194"/>
        <v>7.5684688550175072E-2</v>
      </c>
      <c r="D2462">
        <f t="shared" si="195"/>
        <v>825.73808272428369</v>
      </c>
      <c r="E2462" s="5">
        <f t="shared" si="197"/>
        <v>424.46291214957517</v>
      </c>
    </row>
    <row r="2463" spans="1:5">
      <c r="A2463" s="5">
        <f t="shared" si="193"/>
        <v>246200000</v>
      </c>
      <c r="B2463" s="5">
        <f t="shared" si="196"/>
        <v>6.0282995368037898E-2</v>
      </c>
      <c r="C2463" s="5">
        <f t="shared" si="194"/>
        <v>7.5715442182255607E-2</v>
      </c>
      <c r="D2463">
        <f t="shared" si="195"/>
        <v>825.40268951440373</v>
      </c>
      <c r="E2463" s="5">
        <f t="shared" si="197"/>
        <v>424.29135149739244</v>
      </c>
    </row>
    <row r="2464" spans="1:5">
      <c r="A2464" s="5">
        <f t="shared" si="193"/>
        <v>246300000</v>
      </c>
      <c r="B2464" s="5">
        <f t="shared" si="196"/>
        <v>6.030748074389819E-2</v>
      </c>
      <c r="C2464" s="5">
        <f t="shared" si="194"/>
        <v>7.5746195814336129E-2</v>
      </c>
      <c r="D2464">
        <f t="shared" si="195"/>
        <v>825.06756864980196</v>
      </c>
      <c r="E2464" s="5">
        <f t="shared" si="197"/>
        <v>424.11993015636534</v>
      </c>
    </row>
    <row r="2465" spans="1:5">
      <c r="A2465" s="5">
        <f t="shared" si="193"/>
        <v>246400000</v>
      </c>
      <c r="B2465" s="5">
        <f t="shared" si="196"/>
        <v>6.0331966119758482E-2</v>
      </c>
      <c r="C2465" s="5">
        <f t="shared" si="194"/>
        <v>7.577694944641665E-2</v>
      </c>
      <c r="D2465">
        <f t="shared" si="195"/>
        <v>824.73271979888887</v>
      </c>
      <c r="E2465" s="5">
        <f t="shared" si="197"/>
        <v>423.94864795687801</v>
      </c>
    </row>
    <row r="2466" spans="1:5">
      <c r="A2466" s="5">
        <f t="shared" si="193"/>
        <v>246500000</v>
      </c>
      <c r="B2466" s="5">
        <f t="shared" si="196"/>
        <v>6.0356451495618774E-2</v>
      </c>
      <c r="C2466" s="5">
        <f t="shared" si="194"/>
        <v>7.5807703078497185E-2</v>
      </c>
      <c r="D2466">
        <f t="shared" si="195"/>
        <v>824.39814263061351</v>
      </c>
      <c r="E2466" s="5">
        <f t="shared" si="197"/>
        <v>423.77750472958991</v>
      </c>
    </row>
    <row r="2467" spans="1:5">
      <c r="A2467" s="5">
        <f t="shared" si="193"/>
        <v>246600000</v>
      </c>
      <c r="B2467" s="5">
        <f t="shared" si="196"/>
        <v>6.0380936871479066E-2</v>
      </c>
      <c r="C2467" s="5">
        <f t="shared" si="194"/>
        <v>7.5838456710577706E-2</v>
      </c>
      <c r="D2467">
        <f t="shared" si="195"/>
        <v>824.06383681446152</v>
      </c>
      <c r="E2467" s="5">
        <f t="shared" si="197"/>
        <v>423.60650030543502</v>
      </c>
    </row>
    <row r="2468" spans="1:5">
      <c r="A2468" s="5">
        <f t="shared" si="193"/>
        <v>246700000</v>
      </c>
      <c r="B2468" s="5">
        <f t="shared" si="196"/>
        <v>6.0405422247339358E-2</v>
      </c>
      <c r="C2468" s="5">
        <f t="shared" si="194"/>
        <v>7.5869210342658228E-2</v>
      </c>
      <c r="D2468">
        <f t="shared" si="195"/>
        <v>823.72980202045483</v>
      </c>
      <c r="E2468" s="5">
        <f t="shared" si="197"/>
        <v>423.43563451562153</v>
      </c>
    </row>
    <row r="2469" spans="1:5">
      <c r="A2469" s="5">
        <f t="shared" si="193"/>
        <v>246800000</v>
      </c>
      <c r="B2469" s="5">
        <f t="shared" si="196"/>
        <v>6.042990762319965E-2</v>
      </c>
      <c r="C2469" s="5">
        <f t="shared" si="194"/>
        <v>7.5899963974738763E-2</v>
      </c>
      <c r="D2469">
        <f t="shared" si="195"/>
        <v>823.3960379191501</v>
      </c>
      <c r="E2469" s="5">
        <f t="shared" si="197"/>
        <v>423.26490719163127</v>
      </c>
    </row>
    <row r="2470" spans="1:5">
      <c r="A2470" s="5">
        <f t="shared" si="193"/>
        <v>246900000</v>
      </c>
      <c r="B2470" s="5">
        <f t="shared" si="196"/>
        <v>6.0454392999059942E-2</v>
      </c>
      <c r="C2470" s="5">
        <f t="shared" si="194"/>
        <v>7.5930717606819284E-2</v>
      </c>
      <c r="D2470">
        <f t="shared" si="195"/>
        <v>823.06254418163724</v>
      </c>
      <c r="E2470" s="5">
        <f t="shared" si="197"/>
        <v>423.09431816521914</v>
      </c>
    </row>
    <row r="2471" spans="1:5">
      <c r="A2471" s="5">
        <f t="shared" si="193"/>
        <v>247000000</v>
      </c>
      <c r="B2471" s="5">
        <f t="shared" si="196"/>
        <v>6.0478878374920234E-2</v>
      </c>
      <c r="C2471" s="5">
        <f t="shared" si="194"/>
        <v>7.5961471238899805E-2</v>
      </c>
      <c r="D2471">
        <f t="shared" si="195"/>
        <v>822.72932047953941</v>
      </c>
      <c r="E2471" s="5">
        <f t="shared" si="197"/>
        <v>422.92386726841198</v>
      </c>
    </row>
    <row r="2472" spans="1:5">
      <c r="A2472" s="5">
        <f t="shared" si="193"/>
        <v>247100000</v>
      </c>
      <c r="B2472" s="5">
        <f t="shared" si="196"/>
        <v>6.0503363750780526E-2</v>
      </c>
      <c r="C2472" s="5">
        <f t="shared" si="194"/>
        <v>7.5992224870980341E-2</v>
      </c>
      <c r="D2472">
        <f t="shared" si="195"/>
        <v>822.39636648501107</v>
      </c>
      <c r="E2472" s="5">
        <f t="shared" si="197"/>
        <v>422.75355433350921</v>
      </c>
    </row>
    <row r="2473" spans="1:5">
      <c r="A2473" s="5">
        <f t="shared" si="193"/>
        <v>247200000</v>
      </c>
      <c r="B2473" s="5">
        <f t="shared" si="196"/>
        <v>6.0527849126640818E-2</v>
      </c>
      <c r="C2473" s="5">
        <f t="shared" si="194"/>
        <v>7.6022978503060862E-2</v>
      </c>
      <c r="D2473">
        <f t="shared" si="195"/>
        <v>822.06368187073713</v>
      </c>
      <c r="E2473" s="5">
        <f t="shared" si="197"/>
        <v>422.58337919308127</v>
      </c>
    </row>
    <row r="2474" spans="1:5">
      <c r="A2474" s="5">
        <f t="shared" si="193"/>
        <v>247300000</v>
      </c>
      <c r="B2474" s="5">
        <f t="shared" si="196"/>
        <v>6.0552334502501109E-2</v>
      </c>
      <c r="C2474" s="5">
        <f t="shared" si="194"/>
        <v>7.6053732135141397E-2</v>
      </c>
      <c r="D2474">
        <f t="shared" si="195"/>
        <v>821.73126630993227</v>
      </c>
      <c r="E2474" s="5">
        <f t="shared" si="197"/>
        <v>422.41334167996951</v>
      </c>
    </row>
    <row r="2475" spans="1:5">
      <c r="A2475" s="5">
        <f t="shared" si="193"/>
        <v>247400000</v>
      </c>
      <c r="B2475" s="5">
        <f t="shared" si="196"/>
        <v>6.0576819878361401E-2</v>
      </c>
      <c r="C2475" s="5">
        <f t="shared" si="194"/>
        <v>7.6084485767221918E-2</v>
      </c>
      <c r="D2475">
        <f t="shared" si="195"/>
        <v>821.3991194763388</v>
      </c>
      <c r="E2475" s="5">
        <f t="shared" si="197"/>
        <v>422.24344162728545</v>
      </c>
    </row>
    <row r="2476" spans="1:5">
      <c r="A2476" s="5">
        <f t="shared" si="193"/>
        <v>247500000</v>
      </c>
      <c r="B2476" s="5">
        <f t="shared" si="196"/>
        <v>6.0601305254221693E-2</v>
      </c>
      <c r="C2476" s="5">
        <f t="shared" si="194"/>
        <v>7.611523939930244E-2</v>
      </c>
      <c r="D2476">
        <f t="shared" si="195"/>
        <v>821.0672410442271</v>
      </c>
      <c r="E2476" s="5">
        <f t="shared" si="197"/>
        <v>422.07367886841047</v>
      </c>
    </row>
    <row r="2477" spans="1:5">
      <c r="A2477" s="5">
        <f t="shared" si="193"/>
        <v>247600000</v>
      </c>
      <c r="B2477" s="5">
        <f t="shared" si="196"/>
        <v>6.0625790630081985E-2</v>
      </c>
      <c r="C2477" s="5">
        <f t="shared" si="194"/>
        <v>7.6145993031382975E-2</v>
      </c>
      <c r="D2477">
        <f t="shared" si="195"/>
        <v>820.73563068839348</v>
      </c>
      <c r="E2477" s="5">
        <f t="shared" si="197"/>
        <v>421.90405323699491</v>
      </c>
    </row>
    <row r="2478" spans="1:5">
      <c r="A2478" s="5">
        <f t="shared" ref="A2478:A2541" si="198">A2477+100000</f>
        <v>247700000</v>
      </c>
      <c r="B2478" s="5">
        <f t="shared" si="196"/>
        <v>6.065027600594227E-2</v>
      </c>
      <c r="C2478" s="5">
        <f t="shared" ref="C2478:C2541" si="199">1.256*A2478/(PI()*$G$6)</f>
        <v>7.6176746663463496E-2</v>
      </c>
      <c r="D2478">
        <f t="shared" ref="D2478:D2541" si="200">($G$2*299792458/$G$6/2*9)^2/(4*$G$3*A2478*(1-EXP(-(C2478/B2478)))^2)</f>
        <v>820.40428808415913</v>
      </c>
      <c r="E2478" s="5">
        <f t="shared" si="197"/>
        <v>421.73456456695811</v>
      </c>
    </row>
    <row r="2479" spans="1:5">
      <c r="A2479" s="5">
        <f t="shared" si="198"/>
        <v>247800000</v>
      </c>
      <c r="B2479" s="5">
        <f t="shared" si="196"/>
        <v>6.0674761381802562E-2</v>
      </c>
      <c r="C2479" s="5">
        <f t="shared" si="199"/>
        <v>7.6207500295544017E-2</v>
      </c>
      <c r="D2479">
        <f t="shared" si="200"/>
        <v>820.07321290736968</v>
      </c>
      <c r="E2479" s="5">
        <f t="shared" si="197"/>
        <v>421.56521269248719</v>
      </c>
    </row>
    <row r="2480" spans="1:5">
      <c r="A2480" s="5">
        <f t="shared" si="198"/>
        <v>247900000</v>
      </c>
      <c r="B2480" s="5">
        <f t="shared" si="196"/>
        <v>6.0699246757662854E-2</v>
      </c>
      <c r="C2480" s="5">
        <f t="shared" si="199"/>
        <v>7.6238253927624552E-2</v>
      </c>
      <c r="D2480">
        <f t="shared" si="200"/>
        <v>819.74240483439371</v>
      </c>
      <c r="E2480" s="5">
        <f t="shared" si="197"/>
        <v>421.39599744803672</v>
      </c>
    </row>
    <row r="2481" spans="1:5">
      <c r="A2481" s="5">
        <f t="shared" si="198"/>
        <v>248000000</v>
      </c>
      <c r="B2481" s="5">
        <f t="shared" si="196"/>
        <v>6.0723732133523146E-2</v>
      </c>
      <c r="C2481" s="5">
        <f t="shared" si="199"/>
        <v>7.6269007559705074E-2</v>
      </c>
      <c r="D2481">
        <f t="shared" si="200"/>
        <v>819.41186354212186</v>
      </c>
      <c r="E2481" s="5">
        <f t="shared" si="197"/>
        <v>421.22691866832855</v>
      </c>
    </row>
    <row r="2482" spans="1:5">
      <c r="A2482" s="5">
        <f t="shared" si="198"/>
        <v>248100000</v>
      </c>
      <c r="B2482" s="5">
        <f t="shared" si="196"/>
        <v>6.0748217509383438E-2</v>
      </c>
      <c r="C2482" s="5">
        <f t="shared" si="199"/>
        <v>7.6299761191785595E-2</v>
      </c>
      <c r="D2482">
        <f t="shared" si="200"/>
        <v>819.08158870796547</v>
      </c>
      <c r="E2482" s="5">
        <f t="shared" si="197"/>
        <v>421.05797618835078</v>
      </c>
    </row>
    <row r="2483" spans="1:5">
      <c r="A2483" s="5">
        <f t="shared" si="198"/>
        <v>248200000</v>
      </c>
      <c r="B2483" s="5">
        <f t="shared" si="196"/>
        <v>6.077270288524373E-2</v>
      </c>
      <c r="C2483" s="5">
        <f t="shared" si="199"/>
        <v>7.633051482386613E-2</v>
      </c>
      <c r="D2483">
        <f t="shared" si="200"/>
        <v>818.75158000985596</v>
      </c>
      <c r="E2483" s="5">
        <f t="shared" si="197"/>
        <v>420.88916984335776</v>
      </c>
    </row>
    <row r="2484" spans="1:5">
      <c r="A2484" s="5">
        <f t="shared" si="198"/>
        <v>248300000</v>
      </c>
      <c r="B2484" s="5">
        <f t="shared" si="196"/>
        <v>6.0797188261104022E-2</v>
      </c>
      <c r="C2484" s="5">
        <f t="shared" si="199"/>
        <v>7.6361268455946651E-2</v>
      </c>
      <c r="D2484">
        <f t="shared" si="200"/>
        <v>818.4218371262433</v>
      </c>
      <c r="E2484" s="5">
        <f t="shared" si="197"/>
        <v>420.72049946886898</v>
      </c>
    </row>
    <row r="2485" spans="1:5">
      <c r="A2485" s="5">
        <f t="shared" si="198"/>
        <v>248400000</v>
      </c>
      <c r="B2485" s="5">
        <f t="shared" si="196"/>
        <v>6.0821673636964314E-2</v>
      </c>
      <c r="C2485" s="5">
        <f t="shared" si="199"/>
        <v>7.6392022088027173E-2</v>
      </c>
      <c r="D2485">
        <f t="shared" si="200"/>
        <v>818.09235973609589</v>
      </c>
      <c r="E2485" s="5">
        <f t="shared" si="197"/>
        <v>420.55196490066874</v>
      </c>
    </row>
    <row r="2486" spans="1:5">
      <c r="A2486" s="5">
        <f t="shared" si="198"/>
        <v>248500000</v>
      </c>
      <c r="B2486" s="5">
        <f t="shared" si="196"/>
        <v>6.0846159012824606E-2</v>
      </c>
      <c r="C2486" s="5">
        <f t="shared" si="199"/>
        <v>7.6422775720107708E-2</v>
      </c>
      <c r="D2486">
        <f t="shared" si="200"/>
        <v>817.76314751889834</v>
      </c>
      <c r="E2486" s="5">
        <f t="shared" si="197"/>
        <v>420.383565974806</v>
      </c>
    </row>
    <row r="2487" spans="1:5">
      <c r="A2487" s="5">
        <f t="shared" si="198"/>
        <v>248600000</v>
      </c>
      <c r="B2487" s="5">
        <f t="shared" si="196"/>
        <v>6.0870644388684898E-2</v>
      </c>
      <c r="C2487" s="5">
        <f t="shared" si="199"/>
        <v>7.6453529352188229E-2</v>
      </c>
      <c r="D2487">
        <f t="shared" si="200"/>
        <v>817.43420015465097</v>
      </c>
      <c r="E2487" s="5">
        <f t="shared" si="197"/>
        <v>420.21530252759305</v>
      </c>
    </row>
    <row r="2488" spans="1:5">
      <c r="A2488" s="5">
        <f t="shared" si="198"/>
        <v>248700000</v>
      </c>
      <c r="B2488" s="5">
        <f t="shared" si="196"/>
        <v>6.089512976454519E-2</v>
      </c>
      <c r="C2488" s="5">
        <f t="shared" si="199"/>
        <v>7.6484282984268764E-2</v>
      </c>
      <c r="D2488">
        <f t="shared" si="200"/>
        <v>817.10551732386898</v>
      </c>
      <c r="E2488" s="5">
        <f t="shared" si="197"/>
        <v>420.04717439560619</v>
      </c>
    </row>
    <row r="2489" spans="1:5">
      <c r="A2489" s="5">
        <f t="shared" si="198"/>
        <v>248800000</v>
      </c>
      <c r="B2489" s="5">
        <f t="shared" si="196"/>
        <v>6.0919615140405482E-2</v>
      </c>
      <c r="C2489" s="5">
        <f t="shared" si="199"/>
        <v>7.6515036616349286E-2</v>
      </c>
      <c r="D2489">
        <f t="shared" si="200"/>
        <v>816.77709870758133</v>
      </c>
      <c r="E2489" s="5">
        <f t="shared" si="197"/>
        <v>419.87918141568332</v>
      </c>
    </row>
    <row r="2490" spans="1:5">
      <c r="A2490" s="5">
        <f t="shared" si="198"/>
        <v>248900000</v>
      </c>
      <c r="B2490" s="5">
        <f t="shared" si="196"/>
        <v>6.0944100516265774E-2</v>
      </c>
      <c r="C2490" s="5">
        <f t="shared" si="199"/>
        <v>7.6545790248429807E-2</v>
      </c>
      <c r="D2490">
        <f t="shared" si="200"/>
        <v>816.44894398732913</v>
      </c>
      <c r="E2490" s="5">
        <f t="shared" si="197"/>
        <v>419.71132342492564</v>
      </c>
    </row>
    <row r="2491" spans="1:5">
      <c r="A2491" s="5">
        <f t="shared" si="198"/>
        <v>249000000</v>
      </c>
      <c r="B2491" s="5">
        <f t="shared" si="196"/>
        <v>6.0968585892126066E-2</v>
      </c>
      <c r="C2491" s="5">
        <f t="shared" si="199"/>
        <v>7.6576543880510342E-2</v>
      </c>
      <c r="D2491">
        <f t="shared" si="200"/>
        <v>816.12105284516565</v>
      </c>
      <c r="E2491" s="5">
        <f t="shared" si="197"/>
        <v>419.54360026069531</v>
      </c>
    </row>
    <row r="2492" spans="1:5">
      <c r="A2492" s="5">
        <f t="shared" si="198"/>
        <v>249100000</v>
      </c>
      <c r="B2492" s="5">
        <f t="shared" si="196"/>
        <v>6.0993071267986358E-2</v>
      </c>
      <c r="C2492" s="5">
        <f t="shared" si="199"/>
        <v>7.6607297512590863E-2</v>
      </c>
      <c r="D2492">
        <f t="shared" si="200"/>
        <v>815.79342496365405</v>
      </c>
      <c r="E2492" s="5">
        <f t="shared" si="197"/>
        <v>419.37601176061634</v>
      </c>
    </row>
    <row r="2493" spans="1:5">
      <c r="A2493" s="5">
        <f t="shared" si="198"/>
        <v>249200000</v>
      </c>
      <c r="B2493" s="5">
        <f t="shared" si="196"/>
        <v>6.101755664384665E-2</v>
      </c>
      <c r="C2493" s="5">
        <f t="shared" si="199"/>
        <v>7.6638051144671385E-2</v>
      </c>
      <c r="D2493">
        <f t="shared" si="200"/>
        <v>815.46606002586771</v>
      </c>
      <c r="E2493" s="5">
        <f t="shared" si="197"/>
        <v>419.20855776257258</v>
      </c>
    </row>
    <row r="2494" spans="1:5">
      <c r="A2494" s="5">
        <f t="shared" si="198"/>
        <v>249300000</v>
      </c>
      <c r="B2494" s="5">
        <f t="shared" si="196"/>
        <v>6.1042042019706942E-2</v>
      </c>
      <c r="C2494" s="5">
        <f t="shared" si="199"/>
        <v>7.666880477675192E-2</v>
      </c>
      <c r="D2494">
        <f t="shared" si="200"/>
        <v>815.13895771538807</v>
      </c>
      <c r="E2494" s="5">
        <f t="shared" si="197"/>
        <v>419.04123810470855</v>
      </c>
    </row>
    <row r="2495" spans="1:5">
      <c r="A2495" s="5">
        <f t="shared" si="198"/>
        <v>249400000</v>
      </c>
      <c r="B2495" s="5">
        <f t="shared" si="196"/>
        <v>6.1066527395567234E-2</v>
      </c>
      <c r="C2495" s="5">
        <f t="shared" si="199"/>
        <v>7.6699558408832441E-2</v>
      </c>
      <c r="D2495">
        <f t="shared" si="200"/>
        <v>814.8121177163041</v>
      </c>
      <c r="E2495" s="5">
        <f t="shared" si="197"/>
        <v>418.87405262542819</v>
      </c>
    </row>
    <row r="2496" spans="1:5">
      <c r="A2496" s="5">
        <f t="shared" si="198"/>
        <v>249500000</v>
      </c>
      <c r="B2496" s="5">
        <f t="shared" si="196"/>
        <v>6.1091012771427519E-2</v>
      </c>
      <c r="C2496" s="5">
        <f t="shared" si="199"/>
        <v>7.6730312040912962E-2</v>
      </c>
      <c r="D2496">
        <f t="shared" si="200"/>
        <v>814.48553971321132</v>
      </c>
      <c r="E2496" s="5">
        <f t="shared" si="197"/>
        <v>418.70700116339486</v>
      </c>
    </row>
    <row r="2497" spans="1:5">
      <c r="A2497" s="5">
        <f t="shared" si="198"/>
        <v>249600000</v>
      </c>
      <c r="B2497" s="5">
        <f t="shared" si="196"/>
        <v>6.1115498147287811E-2</v>
      </c>
      <c r="C2497" s="5">
        <f t="shared" si="199"/>
        <v>7.6761065672993498E-2</v>
      </c>
      <c r="D2497">
        <f t="shared" si="200"/>
        <v>814.15922339121084</v>
      </c>
      <c r="E2497" s="5">
        <f t="shared" si="197"/>
        <v>418.54008355752956</v>
      </c>
    </row>
    <row r="2498" spans="1:5">
      <c r="A2498" s="5">
        <f t="shared" si="198"/>
        <v>249700000</v>
      </c>
      <c r="B2498" s="5">
        <f t="shared" si="196"/>
        <v>6.1139983523148103E-2</v>
      </c>
      <c r="C2498" s="5">
        <f t="shared" si="199"/>
        <v>7.6791819305074019E-2</v>
      </c>
      <c r="D2498">
        <f t="shared" si="200"/>
        <v>813.83316843590796</v>
      </c>
      <c r="E2498" s="5">
        <f t="shared" si="197"/>
        <v>418.37329964701212</v>
      </c>
    </row>
    <row r="2499" spans="1:5">
      <c r="A2499" s="5">
        <f t="shared" si="198"/>
        <v>249800000</v>
      </c>
      <c r="B2499" s="5">
        <f t="shared" ref="B2499:B2562" si="201">A2499/(PI()*1300000000)</f>
        <v>6.1164468899008395E-2</v>
      </c>
      <c r="C2499" s="5">
        <f t="shared" si="199"/>
        <v>7.682257293715454E-2</v>
      </c>
      <c r="D2499">
        <f t="shared" si="200"/>
        <v>813.50737453341162</v>
      </c>
      <c r="E2499" s="5">
        <f t="shared" ref="E2499:E2562" si="202">($G$2*299792458/$G$6/2*9)^2/(4*$G$3*A2499)*(1+($G$7*$G$3*A2499)/($G$2*299792458/$G$6/2*9))^2</f>
        <v>418.20664927127984</v>
      </c>
    </row>
    <row r="2500" spans="1:5">
      <c r="A2500" s="5">
        <f t="shared" si="198"/>
        <v>249900000</v>
      </c>
      <c r="B2500" s="5">
        <f t="shared" si="201"/>
        <v>6.1188954274868687E-2</v>
      </c>
      <c r="C2500" s="5">
        <f t="shared" si="199"/>
        <v>7.6853326569235075E-2</v>
      </c>
      <c r="D2500">
        <f t="shared" si="200"/>
        <v>813.18184137033313</v>
      </c>
      <c r="E2500" s="5">
        <f t="shared" si="202"/>
        <v>418.04013227002667</v>
      </c>
    </row>
    <row r="2501" spans="1:5">
      <c r="A2501" s="5">
        <f t="shared" si="198"/>
        <v>250000000</v>
      </c>
      <c r="B2501" s="5">
        <f t="shared" si="201"/>
        <v>6.1213439650728979E-2</v>
      </c>
      <c r="C2501" s="5">
        <f t="shared" si="199"/>
        <v>7.6884080201315597E-2</v>
      </c>
      <c r="D2501">
        <f t="shared" si="200"/>
        <v>812.85656863378495</v>
      </c>
      <c r="E2501" s="5">
        <f t="shared" si="202"/>
        <v>417.87374848320331</v>
      </c>
    </row>
    <row r="2502" spans="1:5">
      <c r="A2502" s="5">
        <f t="shared" si="198"/>
        <v>250100000</v>
      </c>
      <c r="B2502" s="5">
        <f t="shared" si="201"/>
        <v>6.1237925026589271E-2</v>
      </c>
      <c r="C2502" s="5">
        <f t="shared" si="199"/>
        <v>7.6914833833396132E-2</v>
      </c>
      <c r="D2502">
        <f t="shared" si="200"/>
        <v>812.53155601138019</v>
      </c>
      <c r="E2502" s="5">
        <f t="shared" si="202"/>
        <v>417.70749775101632</v>
      </c>
    </row>
    <row r="2503" spans="1:5">
      <c r="A2503" s="5">
        <f t="shared" si="198"/>
        <v>250200000</v>
      </c>
      <c r="B2503" s="5">
        <f t="shared" si="201"/>
        <v>6.1262410402449563E-2</v>
      </c>
      <c r="C2503" s="5">
        <f t="shared" si="199"/>
        <v>7.6945587465476653E-2</v>
      </c>
      <c r="D2503">
        <f t="shared" si="200"/>
        <v>812.20680319123198</v>
      </c>
      <c r="E2503" s="5">
        <f t="shared" si="202"/>
        <v>417.54137991392787</v>
      </c>
    </row>
    <row r="2504" spans="1:5">
      <c r="A2504" s="5">
        <f t="shared" si="198"/>
        <v>250300000</v>
      </c>
      <c r="B2504" s="5">
        <f t="shared" si="201"/>
        <v>6.1286895778309855E-2</v>
      </c>
      <c r="C2504" s="5">
        <f t="shared" si="199"/>
        <v>7.6976341097557174E-2</v>
      </c>
      <c r="D2504">
        <f t="shared" si="200"/>
        <v>811.8823098619506</v>
      </c>
      <c r="E2504" s="5">
        <f t="shared" si="202"/>
        <v>417.37539481265486</v>
      </c>
    </row>
    <row r="2505" spans="1:5">
      <c r="A2505" s="5">
        <f t="shared" si="198"/>
        <v>250400000</v>
      </c>
      <c r="B2505" s="5">
        <f t="shared" si="201"/>
        <v>6.1311381154170147E-2</v>
      </c>
      <c r="C2505" s="5">
        <f t="shared" si="199"/>
        <v>7.700709472963771E-2</v>
      </c>
      <c r="D2505">
        <f t="shared" si="200"/>
        <v>811.55807571264461</v>
      </c>
      <c r="E2505" s="5">
        <f t="shared" si="202"/>
        <v>417.20954228816902</v>
      </c>
    </row>
    <row r="2506" spans="1:5">
      <c r="A2506" s="5">
        <f t="shared" si="198"/>
        <v>250500000</v>
      </c>
      <c r="B2506" s="5">
        <f t="shared" si="201"/>
        <v>6.1335866530030439E-2</v>
      </c>
      <c r="C2506" s="5">
        <f t="shared" si="199"/>
        <v>7.7037848361718231E-2</v>
      </c>
      <c r="D2506">
        <f t="shared" si="200"/>
        <v>811.23410043291915</v>
      </c>
      <c r="E2506" s="5">
        <f t="shared" si="202"/>
        <v>417.04382218169542</v>
      </c>
    </row>
    <row r="2507" spans="1:5">
      <c r="A2507" s="5">
        <f t="shared" si="198"/>
        <v>250600000</v>
      </c>
      <c r="B2507" s="5">
        <f t="shared" si="201"/>
        <v>6.1360351905890731E-2</v>
      </c>
      <c r="C2507" s="5">
        <f t="shared" si="199"/>
        <v>7.7068601993798752E-2</v>
      </c>
      <c r="D2507">
        <f t="shared" si="200"/>
        <v>810.91038371287402</v>
      </c>
      <c r="E2507" s="5">
        <f t="shared" si="202"/>
        <v>416.87823433471294</v>
      </c>
    </row>
    <row r="2508" spans="1:5">
      <c r="A2508" s="5">
        <f t="shared" si="198"/>
        <v>250700000</v>
      </c>
      <c r="B2508" s="5">
        <f t="shared" si="201"/>
        <v>6.1384837281751023E-2</v>
      </c>
      <c r="C2508" s="5">
        <f t="shared" si="199"/>
        <v>7.7099355625879287E-2</v>
      </c>
      <c r="D2508">
        <f t="shared" si="200"/>
        <v>810.58692524310413</v>
      </c>
      <c r="E2508" s="5">
        <f t="shared" si="202"/>
        <v>416.71277858895348</v>
      </c>
    </row>
    <row r="2509" spans="1:5">
      <c r="A2509" s="5">
        <f t="shared" si="198"/>
        <v>250800000</v>
      </c>
      <c r="B2509" s="5">
        <f t="shared" si="201"/>
        <v>6.1409322657611315E-2</v>
      </c>
      <c r="C2509" s="5">
        <f t="shared" si="199"/>
        <v>7.7130109257959809E-2</v>
      </c>
      <c r="D2509">
        <f t="shared" si="200"/>
        <v>810.2637247146979</v>
      </c>
      <c r="E2509" s="5">
        <f t="shared" si="202"/>
        <v>416.54745478640115</v>
      </c>
    </row>
    <row r="2510" spans="1:5">
      <c r="A2510" s="5">
        <f t="shared" si="198"/>
        <v>250900000</v>
      </c>
      <c r="B2510" s="5">
        <f t="shared" si="201"/>
        <v>6.1433808033471607E-2</v>
      </c>
      <c r="C2510" s="5">
        <f t="shared" si="199"/>
        <v>7.716086289004033E-2</v>
      </c>
      <c r="D2510">
        <f t="shared" si="200"/>
        <v>809.94078181923567</v>
      </c>
      <c r="E2510" s="5">
        <f t="shared" si="202"/>
        <v>416.38226276929197</v>
      </c>
    </row>
    <row r="2511" spans="1:5">
      <c r="A2511" s="5">
        <f t="shared" si="198"/>
        <v>251000000</v>
      </c>
      <c r="B2511" s="5">
        <f t="shared" si="201"/>
        <v>6.1458293409331899E-2</v>
      </c>
      <c r="C2511" s="5">
        <f t="shared" si="199"/>
        <v>7.7191616522120865E-2</v>
      </c>
      <c r="D2511">
        <f t="shared" si="200"/>
        <v>809.6180962487897</v>
      </c>
      <c r="E2511" s="5">
        <f t="shared" si="202"/>
        <v>416.21720238011363</v>
      </c>
    </row>
    <row r="2512" spans="1:5">
      <c r="A2512" s="5">
        <f t="shared" si="198"/>
        <v>251100000</v>
      </c>
      <c r="B2512" s="5">
        <f t="shared" si="201"/>
        <v>6.1482778785192191E-2</v>
      </c>
      <c r="C2512" s="5">
        <f t="shared" si="199"/>
        <v>7.7222370154201386E-2</v>
      </c>
      <c r="D2512">
        <f t="shared" si="200"/>
        <v>809.29566769592282</v>
      </c>
      <c r="E2512" s="5">
        <f t="shared" si="202"/>
        <v>416.05227346160444</v>
      </c>
    </row>
    <row r="2513" spans="1:5">
      <c r="A2513" s="5">
        <f t="shared" si="198"/>
        <v>251200000</v>
      </c>
      <c r="B2513" s="5">
        <f t="shared" si="201"/>
        <v>6.1507264161052476E-2</v>
      </c>
      <c r="C2513" s="5">
        <f t="shared" si="199"/>
        <v>7.7253123786281908E-2</v>
      </c>
      <c r="D2513">
        <f t="shared" si="200"/>
        <v>808.97349585368715</v>
      </c>
      <c r="E2513" s="5">
        <f t="shared" si="202"/>
        <v>415.88747585675333</v>
      </c>
    </row>
    <row r="2514" spans="1:5">
      <c r="A2514" s="5">
        <f t="shared" si="198"/>
        <v>251300000</v>
      </c>
      <c r="B2514" s="5">
        <f t="shared" si="201"/>
        <v>6.1531749536912768E-2</v>
      </c>
      <c r="C2514" s="5">
        <f t="shared" si="199"/>
        <v>7.7283877418362443E-2</v>
      </c>
      <c r="D2514">
        <f t="shared" si="200"/>
        <v>808.6515804156237</v>
      </c>
      <c r="E2514" s="5">
        <f t="shared" si="202"/>
        <v>415.72280940879926</v>
      </c>
    </row>
    <row r="2515" spans="1:5">
      <c r="A2515" s="5">
        <f t="shared" si="198"/>
        <v>251400000</v>
      </c>
      <c r="B2515" s="5">
        <f t="shared" si="201"/>
        <v>6.155623491277306E-2</v>
      </c>
      <c r="C2515" s="5">
        <f t="shared" si="199"/>
        <v>7.7314631050442964E-2</v>
      </c>
      <c r="D2515">
        <f t="shared" si="200"/>
        <v>808.32992107576069</v>
      </c>
      <c r="E2515" s="5">
        <f t="shared" si="202"/>
        <v>415.55827396123004</v>
      </c>
    </row>
    <row r="2516" spans="1:5">
      <c r="A2516" s="5">
        <f t="shared" si="198"/>
        <v>251500000</v>
      </c>
      <c r="B2516" s="5">
        <f t="shared" si="201"/>
        <v>6.1580720288633352E-2</v>
      </c>
      <c r="C2516" s="5">
        <f t="shared" si="199"/>
        <v>7.7345384682523499E-2</v>
      </c>
      <c r="D2516">
        <f t="shared" si="200"/>
        <v>808.00851752861297</v>
      </c>
      <c r="E2516" s="5">
        <f t="shared" si="202"/>
        <v>415.39386935778288</v>
      </c>
    </row>
    <row r="2517" spans="1:5">
      <c r="A2517" s="5">
        <f t="shared" si="198"/>
        <v>251600000</v>
      </c>
      <c r="B2517" s="5">
        <f t="shared" si="201"/>
        <v>6.1605205664493644E-2</v>
      </c>
      <c r="C2517" s="5">
        <f t="shared" si="199"/>
        <v>7.737613831460402E-2</v>
      </c>
      <c r="D2517">
        <f t="shared" si="200"/>
        <v>807.68736946918216</v>
      </c>
      <c r="E2517" s="5">
        <f t="shared" si="202"/>
        <v>415.22959544244338</v>
      </c>
    </row>
    <row r="2518" spans="1:5">
      <c r="A2518" s="5">
        <f t="shared" si="198"/>
        <v>251700000</v>
      </c>
      <c r="B2518" s="5">
        <f t="shared" si="201"/>
        <v>6.1629691040353936E-2</v>
      </c>
      <c r="C2518" s="5">
        <f t="shared" si="199"/>
        <v>7.7406891946684542E-2</v>
      </c>
      <c r="D2518">
        <f t="shared" si="200"/>
        <v>807.36647659295284</v>
      </c>
      <c r="E2518" s="5">
        <f t="shared" si="202"/>
        <v>415.06545205944502</v>
      </c>
    </row>
    <row r="2519" spans="1:5">
      <c r="A2519" s="5">
        <f t="shared" si="198"/>
        <v>251800000</v>
      </c>
      <c r="B2519" s="5">
        <f t="shared" si="201"/>
        <v>6.1654176416214228E-2</v>
      </c>
      <c r="C2519" s="5">
        <f t="shared" si="199"/>
        <v>7.7437645578765077E-2</v>
      </c>
      <c r="D2519">
        <f t="shared" si="200"/>
        <v>807.04583859589445</v>
      </c>
      <c r="E2519" s="5">
        <f t="shared" si="202"/>
        <v>414.90143905326886</v>
      </c>
    </row>
    <row r="2520" spans="1:5">
      <c r="A2520" s="5">
        <f t="shared" si="198"/>
        <v>251900000</v>
      </c>
      <c r="B2520" s="5">
        <f t="shared" si="201"/>
        <v>6.167866179207452E-2</v>
      </c>
      <c r="C2520" s="5">
        <f t="shared" si="199"/>
        <v>7.7468399210845598E-2</v>
      </c>
      <c r="D2520">
        <f t="shared" si="200"/>
        <v>806.72545517445906</v>
      </c>
      <c r="E2520" s="5">
        <f t="shared" si="202"/>
        <v>414.73755626864249</v>
      </c>
    </row>
    <row r="2521" spans="1:5">
      <c r="A2521" s="5">
        <f t="shared" si="198"/>
        <v>252000000</v>
      </c>
      <c r="B2521" s="5">
        <f t="shared" si="201"/>
        <v>6.1703147167934812E-2</v>
      </c>
      <c r="C2521" s="5">
        <f t="shared" si="199"/>
        <v>7.7499152842926119E-2</v>
      </c>
      <c r="D2521">
        <f t="shared" si="200"/>
        <v>806.40532602558028</v>
      </c>
      <c r="E2521" s="5">
        <f t="shared" si="202"/>
        <v>414.57380355054045</v>
      </c>
    </row>
    <row r="2522" spans="1:5">
      <c r="A2522" s="5">
        <f t="shared" si="198"/>
        <v>252100000</v>
      </c>
      <c r="B2522" s="5">
        <f t="shared" si="201"/>
        <v>6.1727632543795104E-2</v>
      </c>
      <c r="C2522" s="5">
        <f t="shared" si="199"/>
        <v>7.7529906475006655E-2</v>
      </c>
      <c r="D2522">
        <f t="shared" si="200"/>
        <v>806.08545084667287</v>
      </c>
      <c r="E2522" s="5">
        <f t="shared" si="202"/>
        <v>414.41018074418321</v>
      </c>
    </row>
    <row r="2523" spans="1:5">
      <c r="A2523" s="5">
        <f t="shared" si="198"/>
        <v>252200000</v>
      </c>
      <c r="B2523" s="5">
        <f t="shared" si="201"/>
        <v>6.1752117919655396E-2</v>
      </c>
      <c r="C2523" s="5">
        <f t="shared" si="199"/>
        <v>7.7560660107087176E-2</v>
      </c>
      <c r="D2523">
        <f t="shared" si="200"/>
        <v>805.76582933563134</v>
      </c>
      <c r="E2523" s="5">
        <f t="shared" si="202"/>
        <v>414.24668769503643</v>
      </c>
    </row>
    <row r="2524" spans="1:5">
      <c r="A2524" s="5">
        <f t="shared" si="198"/>
        <v>252300000</v>
      </c>
      <c r="B2524" s="5">
        <f t="shared" si="201"/>
        <v>6.1776603295515688E-2</v>
      </c>
      <c r="C2524" s="5">
        <f t="shared" si="199"/>
        <v>7.7591413739167697E-2</v>
      </c>
      <c r="D2524">
        <f t="shared" si="200"/>
        <v>805.44646119082927</v>
      </c>
      <c r="E2524" s="5">
        <f t="shared" si="202"/>
        <v>414.0833242488107</v>
      </c>
    </row>
    <row r="2525" spans="1:5">
      <c r="A2525" s="5">
        <f t="shared" si="198"/>
        <v>252400000</v>
      </c>
      <c r="B2525" s="5">
        <f t="shared" si="201"/>
        <v>6.180108867137598E-2</v>
      </c>
      <c r="C2525" s="5">
        <f t="shared" si="199"/>
        <v>7.7622167371248232E-2</v>
      </c>
      <c r="D2525">
        <f t="shared" si="200"/>
        <v>805.12734611111819</v>
      </c>
      <c r="E2525" s="5">
        <f t="shared" si="202"/>
        <v>413.92009025146166</v>
      </c>
    </row>
    <row r="2526" spans="1:5">
      <c r="A2526" s="5">
        <f t="shared" si="198"/>
        <v>252500000</v>
      </c>
      <c r="B2526" s="5">
        <f t="shared" si="201"/>
        <v>6.1825574047236272E-2</v>
      </c>
      <c r="C2526" s="5">
        <f t="shared" si="199"/>
        <v>7.7652921003328754E-2</v>
      </c>
      <c r="D2526">
        <f t="shared" si="200"/>
        <v>804.80848379582665</v>
      </c>
      <c r="E2526" s="5">
        <f t="shared" si="202"/>
        <v>413.75698554918841</v>
      </c>
    </row>
    <row r="2527" spans="1:5">
      <c r="A2527" s="5">
        <f t="shared" si="198"/>
        <v>252600000</v>
      </c>
      <c r="B2527" s="5">
        <f t="shared" si="201"/>
        <v>6.1850059423096564E-2</v>
      </c>
      <c r="C2527" s="5">
        <f t="shared" si="199"/>
        <v>7.7683674635409275E-2</v>
      </c>
      <c r="D2527">
        <f t="shared" si="200"/>
        <v>804.48987394475944</v>
      </c>
      <c r="E2527" s="5">
        <f t="shared" si="202"/>
        <v>413.59400998843404</v>
      </c>
    </row>
    <row r="2528" spans="1:5">
      <c r="A2528" s="5">
        <f t="shared" si="198"/>
        <v>252700000</v>
      </c>
      <c r="B2528" s="5">
        <f t="shared" si="201"/>
        <v>6.1874544798956856E-2</v>
      </c>
      <c r="C2528" s="5">
        <f t="shared" si="199"/>
        <v>7.771442826748981E-2</v>
      </c>
      <c r="D2528">
        <f t="shared" si="200"/>
        <v>804.17151625819633</v>
      </c>
      <c r="E2528" s="5">
        <f t="shared" si="202"/>
        <v>413.4311634158845</v>
      </c>
    </row>
    <row r="2529" spans="1:5">
      <c r="A2529" s="5">
        <f t="shared" si="198"/>
        <v>252800000</v>
      </c>
      <c r="B2529" s="5">
        <f t="shared" si="201"/>
        <v>6.1899030174817148E-2</v>
      </c>
      <c r="C2529" s="5">
        <f t="shared" si="199"/>
        <v>7.7745181899570331E-2</v>
      </c>
      <c r="D2529">
        <f t="shared" si="200"/>
        <v>803.85341043689175</v>
      </c>
      <c r="E2529" s="5">
        <f t="shared" si="202"/>
        <v>413.2684456784682</v>
      </c>
    </row>
    <row r="2530" spans="1:5">
      <c r="A2530" s="5">
        <f t="shared" si="198"/>
        <v>252900000</v>
      </c>
      <c r="B2530" s="5">
        <f t="shared" si="201"/>
        <v>6.192351555067744E-2</v>
      </c>
      <c r="C2530" s="5">
        <f t="shared" si="199"/>
        <v>7.7775935531650867E-2</v>
      </c>
      <c r="D2530">
        <f t="shared" si="200"/>
        <v>803.53555618207281</v>
      </c>
      <c r="E2530" s="5">
        <f t="shared" si="202"/>
        <v>413.10585662335598</v>
      </c>
    </row>
    <row r="2531" spans="1:5">
      <c r="A2531" s="5">
        <f t="shared" si="198"/>
        <v>253000000</v>
      </c>
      <c r="B2531" s="5">
        <f t="shared" si="201"/>
        <v>6.1948000926537725E-2</v>
      </c>
      <c r="C2531" s="5">
        <f t="shared" si="199"/>
        <v>7.7806689163731388E-2</v>
      </c>
      <c r="D2531">
        <f t="shared" si="200"/>
        <v>803.21795319543958</v>
      </c>
      <c r="E2531" s="5">
        <f t="shared" si="202"/>
        <v>412.94339609796003</v>
      </c>
    </row>
    <row r="2532" spans="1:5">
      <c r="A2532" s="5">
        <f t="shared" si="198"/>
        <v>253100000</v>
      </c>
      <c r="B2532" s="5">
        <f t="shared" si="201"/>
        <v>6.1972486302398017E-2</v>
      </c>
      <c r="C2532" s="5">
        <f t="shared" si="199"/>
        <v>7.7837442795811909E-2</v>
      </c>
      <c r="D2532">
        <f t="shared" si="200"/>
        <v>802.90060117916335</v>
      </c>
      <c r="E2532" s="5">
        <f t="shared" si="202"/>
        <v>412.78106394993404</v>
      </c>
    </row>
    <row r="2533" spans="1:5">
      <c r="A2533" s="5">
        <f t="shared" si="198"/>
        <v>253200000</v>
      </c>
      <c r="B2533" s="5">
        <f t="shared" si="201"/>
        <v>6.1996971678258309E-2</v>
      </c>
      <c r="C2533" s="5">
        <f t="shared" si="199"/>
        <v>7.7868196427892444E-2</v>
      </c>
      <c r="D2533">
        <f t="shared" si="200"/>
        <v>802.58349983588539</v>
      </c>
      <c r="E2533" s="5">
        <f t="shared" si="202"/>
        <v>412.61886002717165</v>
      </c>
    </row>
    <row r="2534" spans="1:5">
      <c r="A2534" s="5">
        <f t="shared" si="198"/>
        <v>253300000</v>
      </c>
      <c r="B2534" s="5">
        <f t="shared" si="201"/>
        <v>6.2021457054118601E-2</v>
      </c>
      <c r="C2534" s="5">
        <f t="shared" si="199"/>
        <v>7.7898950059972966E-2</v>
      </c>
      <c r="D2534">
        <f t="shared" si="200"/>
        <v>802.26664886871788</v>
      </c>
      <c r="E2534" s="5">
        <f t="shared" si="202"/>
        <v>412.45678417780744</v>
      </c>
    </row>
    <row r="2535" spans="1:5">
      <c r="A2535" s="5">
        <f t="shared" si="198"/>
        <v>253400000</v>
      </c>
      <c r="B2535" s="5">
        <f t="shared" si="201"/>
        <v>6.2045942429978893E-2</v>
      </c>
      <c r="C2535" s="5">
        <f t="shared" si="199"/>
        <v>7.7929703692053487E-2</v>
      </c>
      <c r="D2535">
        <f t="shared" si="200"/>
        <v>801.95004798124</v>
      </c>
      <c r="E2535" s="5">
        <f t="shared" si="202"/>
        <v>412.29483625021544</v>
      </c>
    </row>
    <row r="2536" spans="1:5">
      <c r="A2536" s="5">
        <f t="shared" si="198"/>
        <v>253500000</v>
      </c>
      <c r="B2536" s="5">
        <f t="shared" si="201"/>
        <v>6.2070427805839185E-2</v>
      </c>
      <c r="C2536" s="5">
        <f t="shared" si="199"/>
        <v>7.7960457324134022E-2</v>
      </c>
      <c r="D2536">
        <f t="shared" si="200"/>
        <v>801.63369687749991</v>
      </c>
      <c r="E2536" s="5">
        <f t="shared" si="202"/>
        <v>412.13301609300891</v>
      </c>
    </row>
    <row r="2537" spans="1:5">
      <c r="A2537" s="5">
        <f t="shared" si="198"/>
        <v>253600000</v>
      </c>
      <c r="B2537" s="5">
        <f t="shared" si="201"/>
        <v>6.2094913181699476E-2</v>
      </c>
      <c r="C2537" s="5">
        <f t="shared" si="199"/>
        <v>7.7991210956214543E-2</v>
      </c>
      <c r="D2537">
        <f t="shared" si="200"/>
        <v>801.31759526201199</v>
      </c>
      <c r="E2537" s="5">
        <f t="shared" si="202"/>
        <v>411.97132355503999</v>
      </c>
    </row>
    <row r="2538" spans="1:5">
      <c r="A2538" s="5">
        <f t="shared" si="198"/>
        <v>253700000</v>
      </c>
      <c r="B2538" s="5">
        <f t="shared" si="201"/>
        <v>6.2119398557559768E-2</v>
      </c>
      <c r="C2538" s="5">
        <f t="shared" si="199"/>
        <v>7.8021964588295065E-2</v>
      </c>
      <c r="D2538">
        <f t="shared" si="200"/>
        <v>801.0017428397565</v>
      </c>
      <c r="E2538" s="5">
        <f t="shared" si="202"/>
        <v>411.80975848539885</v>
      </c>
    </row>
    <row r="2539" spans="1:5">
      <c r="A2539" s="5">
        <f t="shared" si="198"/>
        <v>253800000</v>
      </c>
      <c r="B2539" s="5">
        <f t="shared" si="201"/>
        <v>6.214388393342006E-2</v>
      </c>
      <c r="C2539" s="5">
        <f t="shared" si="199"/>
        <v>7.80527182203756E-2</v>
      </c>
      <c r="D2539">
        <f t="shared" si="200"/>
        <v>800.68613931617892</v>
      </c>
      <c r="E2539" s="5">
        <f t="shared" si="202"/>
        <v>411.64832073341393</v>
      </c>
    </row>
    <row r="2540" spans="1:5">
      <c r="A2540" s="5">
        <f t="shared" si="198"/>
        <v>253900000</v>
      </c>
      <c r="B2540" s="5">
        <f t="shared" si="201"/>
        <v>6.2168369309280352E-2</v>
      </c>
      <c r="C2540" s="5">
        <f t="shared" si="199"/>
        <v>7.8083471852456121E-2</v>
      </c>
      <c r="D2540">
        <f t="shared" si="200"/>
        <v>800.3707843971888</v>
      </c>
      <c r="E2540" s="5">
        <f t="shared" si="202"/>
        <v>411.48701014865071</v>
      </c>
    </row>
    <row r="2541" spans="1:5">
      <c r="A2541" s="5">
        <f t="shared" si="198"/>
        <v>254000000</v>
      </c>
      <c r="B2541" s="5">
        <f t="shared" si="201"/>
        <v>6.2192854685140644E-2</v>
      </c>
      <c r="C2541" s="5">
        <f t="shared" si="199"/>
        <v>7.8114225484536642E-2</v>
      </c>
      <c r="D2541">
        <f t="shared" si="200"/>
        <v>800.05567778915838</v>
      </c>
      <c r="E2541" s="5">
        <f t="shared" si="202"/>
        <v>411.32582658091195</v>
      </c>
    </row>
    <row r="2542" spans="1:5">
      <c r="A2542" s="5">
        <f t="shared" ref="A2542:A2605" si="203">A2541+100000</f>
        <v>254100000</v>
      </c>
      <c r="B2542" s="5">
        <f t="shared" si="201"/>
        <v>6.2217340061000936E-2</v>
      </c>
      <c r="C2542" s="5">
        <f t="shared" ref="C2542:C2605" si="204">1.256*A2542/(PI()*$G$6)</f>
        <v>7.8144979116617178E-2</v>
      </c>
      <c r="D2542">
        <f t="shared" ref="D2542:D2605" si="205">($G$2*299792458/$G$6/2*9)^2/(4*$G$3*A2542*(1-EXP(-(C2542/B2542)))^2)</f>
        <v>799.74081919892251</v>
      </c>
      <c r="E2542" s="5">
        <f t="shared" si="202"/>
        <v>411.16476988023607</v>
      </c>
    </row>
    <row r="2543" spans="1:5">
      <c r="A2543" s="5">
        <f t="shared" si="203"/>
        <v>254200000</v>
      </c>
      <c r="B2543" s="5">
        <f t="shared" si="201"/>
        <v>6.2241825436861228E-2</v>
      </c>
      <c r="C2543" s="5">
        <f t="shared" si="204"/>
        <v>7.8175732748697699E-2</v>
      </c>
      <c r="D2543">
        <f t="shared" si="205"/>
        <v>799.42620833377748</v>
      </c>
      <c r="E2543" s="5">
        <f t="shared" si="202"/>
        <v>411.00383989689834</v>
      </c>
    </row>
    <row r="2544" spans="1:5">
      <c r="A2544" s="5">
        <f t="shared" si="203"/>
        <v>254300000</v>
      </c>
      <c r="B2544" s="5">
        <f t="shared" si="201"/>
        <v>6.226631081272152E-2</v>
      </c>
      <c r="C2544" s="5">
        <f t="shared" si="204"/>
        <v>7.8206486380778234E-2</v>
      </c>
      <c r="D2544">
        <f t="shared" si="205"/>
        <v>799.11184490147946</v>
      </c>
      <c r="E2544" s="5">
        <f t="shared" si="202"/>
        <v>410.84303648140906</v>
      </c>
    </row>
    <row r="2545" spans="1:5">
      <c r="A2545" s="5">
        <f t="shared" si="203"/>
        <v>254400000</v>
      </c>
      <c r="B2545" s="5">
        <f t="shared" si="201"/>
        <v>6.2290796188581812E-2</v>
      </c>
      <c r="C2545" s="5">
        <f t="shared" si="204"/>
        <v>7.8237240012858755E-2</v>
      </c>
      <c r="D2545">
        <f t="shared" si="205"/>
        <v>798.79772861024458</v>
      </c>
      <c r="E2545" s="5">
        <f t="shared" si="202"/>
        <v>410.68235948451365</v>
      </c>
    </row>
    <row r="2546" spans="1:5">
      <c r="A2546" s="5">
        <f t="shared" si="203"/>
        <v>254500000</v>
      </c>
      <c r="B2546" s="5">
        <f t="shared" si="201"/>
        <v>6.2315281564442104E-2</v>
      </c>
      <c r="C2546" s="5">
        <f t="shared" si="204"/>
        <v>7.8267993644939277E-2</v>
      </c>
      <c r="D2546">
        <f t="shared" si="205"/>
        <v>798.48385916874747</v>
      </c>
      <c r="E2546" s="5">
        <f t="shared" si="202"/>
        <v>410.52180875719239</v>
      </c>
    </row>
    <row r="2547" spans="1:5">
      <c r="A2547" s="5">
        <f t="shared" si="203"/>
        <v>254600000</v>
      </c>
      <c r="B2547" s="5">
        <f t="shared" si="201"/>
        <v>6.2339766940302396E-2</v>
      </c>
      <c r="C2547" s="5">
        <f t="shared" si="204"/>
        <v>7.8298747277019812E-2</v>
      </c>
      <c r="D2547">
        <f t="shared" si="205"/>
        <v>798.17023628612026</v>
      </c>
      <c r="E2547" s="5">
        <f t="shared" si="202"/>
        <v>410.36138415065909</v>
      </c>
    </row>
    <row r="2548" spans="1:5">
      <c r="A2548" s="5">
        <f t="shared" si="203"/>
        <v>254700000</v>
      </c>
      <c r="B2548" s="5">
        <f t="shared" si="201"/>
        <v>6.2364252316162688E-2</v>
      </c>
      <c r="C2548" s="5">
        <f t="shared" si="204"/>
        <v>7.8329500909100333E-2</v>
      </c>
      <c r="D2548">
        <f t="shared" si="205"/>
        <v>797.85685967195218</v>
      </c>
      <c r="E2548" s="5">
        <f t="shared" si="202"/>
        <v>410.20108551636184</v>
      </c>
    </row>
    <row r="2549" spans="1:5">
      <c r="A2549" s="5">
        <f t="shared" si="203"/>
        <v>254800000</v>
      </c>
      <c r="B2549" s="5">
        <f t="shared" si="201"/>
        <v>6.2388737692022973E-2</v>
      </c>
      <c r="C2549" s="5">
        <f t="shared" si="204"/>
        <v>7.8360254541180854E-2</v>
      </c>
      <c r="D2549">
        <f t="shared" si="205"/>
        <v>797.54372903628825</v>
      </c>
      <c r="E2549" s="5">
        <f t="shared" si="202"/>
        <v>410.04091270598173</v>
      </c>
    </row>
    <row r="2550" spans="1:5">
      <c r="A2550" s="5">
        <f t="shared" si="203"/>
        <v>254900000</v>
      </c>
      <c r="B2550" s="5">
        <f t="shared" si="201"/>
        <v>6.2413223067883265E-2</v>
      </c>
      <c r="C2550" s="5">
        <f t="shared" si="204"/>
        <v>7.8391008173261389E-2</v>
      </c>
      <c r="D2550">
        <f t="shared" si="205"/>
        <v>797.23084408962802</v>
      </c>
      <c r="E2550" s="5">
        <f t="shared" si="202"/>
        <v>409.88086557143248</v>
      </c>
    </row>
    <row r="2551" spans="1:5">
      <c r="A2551" s="5">
        <f t="shared" si="203"/>
        <v>255000000</v>
      </c>
      <c r="B2551" s="5">
        <f t="shared" si="201"/>
        <v>6.2437708443743557E-2</v>
      </c>
      <c r="C2551" s="5">
        <f t="shared" si="204"/>
        <v>7.8421761805341911E-2</v>
      </c>
      <c r="D2551">
        <f t="shared" si="205"/>
        <v>796.91820454292633</v>
      </c>
      <c r="E2551" s="5">
        <f t="shared" si="202"/>
        <v>409.72094396486011</v>
      </c>
    </row>
    <row r="2552" spans="1:5">
      <c r="A2552" s="5">
        <f t="shared" si="203"/>
        <v>255100000</v>
      </c>
      <c r="B2552" s="5">
        <f t="shared" si="201"/>
        <v>6.2462193819603849E-2</v>
      </c>
      <c r="C2552" s="5">
        <f t="shared" si="204"/>
        <v>7.8452515437422432E-2</v>
      </c>
      <c r="D2552">
        <f t="shared" si="205"/>
        <v>796.60581010759006</v>
      </c>
      <c r="E2552" s="5">
        <f t="shared" si="202"/>
        <v>409.56114773864243</v>
      </c>
    </row>
    <row r="2553" spans="1:5">
      <c r="A2553" s="5">
        <f t="shared" si="203"/>
        <v>255200000</v>
      </c>
      <c r="B2553" s="5">
        <f t="shared" si="201"/>
        <v>6.2486679195464141E-2</v>
      </c>
      <c r="C2553" s="5">
        <f t="shared" si="204"/>
        <v>7.8483269069502967E-2</v>
      </c>
      <c r="D2553">
        <f t="shared" si="205"/>
        <v>796.29366049547889</v>
      </c>
      <c r="E2553" s="5">
        <f t="shared" si="202"/>
        <v>409.40147674538889</v>
      </c>
    </row>
    <row r="2554" spans="1:5">
      <c r="A2554" s="5">
        <f t="shared" si="203"/>
        <v>255300000</v>
      </c>
      <c r="B2554" s="5">
        <f t="shared" si="201"/>
        <v>6.251116457132444E-2</v>
      </c>
      <c r="C2554" s="5">
        <f t="shared" si="204"/>
        <v>7.8514022701583489E-2</v>
      </c>
      <c r="D2554">
        <f t="shared" si="205"/>
        <v>795.98175541890407</v>
      </c>
      <c r="E2554" s="5">
        <f t="shared" si="202"/>
        <v>409.24193083793966</v>
      </c>
    </row>
    <row r="2555" spans="1:5">
      <c r="A2555" s="5">
        <f t="shared" si="203"/>
        <v>255400000</v>
      </c>
      <c r="B2555" s="5">
        <f t="shared" si="201"/>
        <v>6.2535649947184732E-2</v>
      </c>
      <c r="C2555" s="5">
        <f t="shared" si="204"/>
        <v>7.854477633366401E-2</v>
      </c>
      <c r="D2555">
        <f t="shared" si="205"/>
        <v>795.6700945906274</v>
      </c>
      <c r="E2555" s="5">
        <f t="shared" si="202"/>
        <v>409.08250986936559</v>
      </c>
    </row>
    <row r="2556" spans="1:5">
      <c r="A2556" s="5">
        <f t="shared" si="203"/>
        <v>255500000</v>
      </c>
      <c r="B2556" s="5">
        <f t="shared" si="201"/>
        <v>6.2560135323045024E-2</v>
      </c>
      <c r="C2556" s="5">
        <f t="shared" si="204"/>
        <v>7.8575529965744545E-2</v>
      </c>
      <c r="D2556">
        <f t="shared" si="205"/>
        <v>795.35867772385996</v>
      </c>
      <c r="E2556" s="5">
        <f t="shared" si="202"/>
        <v>408.92321369296724</v>
      </c>
    </row>
    <row r="2557" spans="1:5">
      <c r="A2557" s="5">
        <f t="shared" si="203"/>
        <v>255600000</v>
      </c>
      <c r="B2557" s="5">
        <f t="shared" si="201"/>
        <v>6.2584620698905316E-2</v>
      </c>
      <c r="C2557" s="5">
        <f t="shared" si="204"/>
        <v>7.8606283597825066E-2</v>
      </c>
      <c r="D2557">
        <f t="shared" si="205"/>
        <v>795.04750453226222</v>
      </c>
      <c r="E2557" s="5">
        <f t="shared" si="202"/>
        <v>408.76404216227508</v>
      </c>
    </row>
    <row r="2558" spans="1:5">
      <c r="A2558" s="5">
        <f t="shared" si="203"/>
        <v>255700000</v>
      </c>
      <c r="B2558" s="5">
        <f t="shared" si="201"/>
        <v>6.2609106074765594E-2</v>
      </c>
      <c r="C2558" s="5">
        <f t="shared" si="204"/>
        <v>7.8637037229905601E-2</v>
      </c>
      <c r="D2558">
        <f t="shared" si="205"/>
        <v>794.73657472994205</v>
      </c>
      <c r="E2558" s="5">
        <f t="shared" si="202"/>
        <v>408.60499513104838</v>
      </c>
    </row>
    <row r="2559" spans="1:5">
      <c r="A2559" s="5">
        <f t="shared" si="203"/>
        <v>255800000</v>
      </c>
      <c r="B2559" s="5">
        <f t="shared" si="201"/>
        <v>6.2633591450625886E-2</v>
      </c>
      <c r="C2559" s="5">
        <f t="shared" si="204"/>
        <v>7.8667790861986123E-2</v>
      </c>
      <c r="D2559">
        <f t="shared" si="205"/>
        <v>794.42588803145497</v>
      </c>
      <c r="E2559" s="5">
        <f t="shared" si="202"/>
        <v>408.44607245327546</v>
      </c>
    </row>
    <row r="2560" spans="1:5">
      <c r="A2560" s="5">
        <f t="shared" si="203"/>
        <v>255900000</v>
      </c>
      <c r="B2560" s="5">
        <f t="shared" si="201"/>
        <v>6.2658076826486178E-2</v>
      </c>
      <c r="C2560" s="5">
        <f t="shared" si="204"/>
        <v>7.8698544494066644E-2</v>
      </c>
      <c r="D2560">
        <f t="shared" si="205"/>
        <v>794.11544415180242</v>
      </c>
      <c r="E2560" s="5">
        <f t="shared" si="202"/>
        <v>408.2872739831725</v>
      </c>
    </row>
    <row r="2561" spans="1:5">
      <c r="A2561" s="5">
        <f t="shared" si="203"/>
        <v>256000000</v>
      </c>
      <c r="B2561" s="5">
        <f t="shared" si="201"/>
        <v>6.268256220234647E-2</v>
      </c>
      <c r="C2561" s="5">
        <f t="shared" si="204"/>
        <v>7.8729298126147179E-2</v>
      </c>
      <c r="D2561">
        <f t="shared" si="205"/>
        <v>793.80524280643044</v>
      </c>
      <c r="E2561" s="5">
        <f t="shared" si="202"/>
        <v>408.12859957518361</v>
      </c>
    </row>
    <row r="2562" spans="1:5">
      <c r="A2562" s="5">
        <f t="shared" si="203"/>
        <v>256100000</v>
      </c>
      <c r="B2562" s="5">
        <f t="shared" si="201"/>
        <v>6.2707047578206762E-2</v>
      </c>
      <c r="C2562" s="5">
        <f t="shared" si="204"/>
        <v>7.87600517582277E-2</v>
      </c>
      <c r="D2562">
        <f t="shared" si="205"/>
        <v>793.49528371123085</v>
      </c>
      <c r="E2562" s="5">
        <f t="shared" si="202"/>
        <v>407.97004908398031</v>
      </c>
    </row>
    <row r="2563" spans="1:5">
      <c r="A2563" s="5">
        <f t="shared" si="203"/>
        <v>256200000</v>
      </c>
      <c r="B2563" s="5">
        <f t="shared" ref="B2563:B2626" si="206">A2563/(PI()*1300000000)</f>
        <v>6.2731532954067054E-2</v>
      </c>
      <c r="C2563" s="5">
        <f t="shared" si="204"/>
        <v>7.8790805390308222E-2</v>
      </c>
      <c r="D2563">
        <f t="shared" si="205"/>
        <v>793.18556658253806</v>
      </c>
      <c r="E2563" s="5">
        <f t="shared" ref="E2563:E2626" si="207">($G$2*299792458/$G$6/2*9)^2/(4*$G$3*A2563)*(1+($G$7*$G$3*A2563)/($G$2*299792458/$G$6/2*9))^2</f>
        <v>407.81162236446107</v>
      </c>
    </row>
    <row r="2564" spans="1:5">
      <c r="A2564" s="5">
        <f t="shared" si="203"/>
        <v>256300000</v>
      </c>
      <c r="B2564" s="5">
        <f t="shared" si="206"/>
        <v>6.2756018329927346E-2</v>
      </c>
      <c r="C2564" s="5">
        <f t="shared" si="204"/>
        <v>7.8821559022388757E-2</v>
      </c>
      <c r="D2564">
        <f t="shared" si="205"/>
        <v>792.87609113712904</v>
      </c>
      <c r="E2564" s="5">
        <f t="shared" si="207"/>
        <v>407.65331927175072</v>
      </c>
    </row>
    <row r="2565" spans="1:5">
      <c r="A2565" s="5">
        <f t="shared" si="203"/>
        <v>256400000</v>
      </c>
      <c r="B2565" s="5">
        <f t="shared" si="206"/>
        <v>6.2780503705787638E-2</v>
      </c>
      <c r="C2565" s="5">
        <f t="shared" si="204"/>
        <v>7.8852312654469278E-2</v>
      </c>
      <c r="D2565">
        <f t="shared" si="205"/>
        <v>792.56685709222393</v>
      </c>
      <c r="E2565" s="5">
        <f t="shared" si="207"/>
        <v>407.49513966119991</v>
      </c>
    </row>
    <row r="2566" spans="1:5">
      <c r="A2566" s="5">
        <f t="shared" si="203"/>
        <v>256500000</v>
      </c>
      <c r="B2566" s="5">
        <f t="shared" si="206"/>
        <v>6.280498908164793E-2</v>
      </c>
      <c r="C2566" s="5">
        <f t="shared" si="204"/>
        <v>7.8883066286549799E-2</v>
      </c>
      <c r="D2566">
        <f t="shared" si="205"/>
        <v>792.25786416548237</v>
      </c>
      <c r="E2566" s="5">
        <f t="shared" si="207"/>
        <v>407.33708338838522</v>
      </c>
    </row>
    <row r="2567" spans="1:5">
      <c r="A2567" s="5">
        <f t="shared" si="203"/>
        <v>256600000</v>
      </c>
      <c r="B2567" s="5">
        <f t="shared" si="206"/>
        <v>6.2829474457508222E-2</v>
      </c>
      <c r="C2567" s="5">
        <f t="shared" si="204"/>
        <v>7.8913819918630335E-2</v>
      </c>
      <c r="D2567">
        <f t="shared" si="205"/>
        <v>791.94911207500456</v>
      </c>
      <c r="E2567" s="5">
        <f t="shared" si="207"/>
        <v>407.17915030910825</v>
      </c>
    </row>
    <row r="2568" spans="1:5">
      <c r="A2568" s="5">
        <f t="shared" si="203"/>
        <v>256700000</v>
      </c>
      <c r="B2568" s="5">
        <f t="shared" si="206"/>
        <v>6.2853959833368514E-2</v>
      </c>
      <c r="C2568" s="5">
        <f t="shared" si="204"/>
        <v>7.8944573550710856E-2</v>
      </c>
      <c r="D2568">
        <f t="shared" si="205"/>
        <v>791.64060053933076</v>
      </c>
      <c r="E2568" s="5">
        <f t="shared" si="207"/>
        <v>407.02134027939536</v>
      </c>
    </row>
    <row r="2569" spans="1:5">
      <c r="A2569" s="5">
        <f t="shared" si="203"/>
        <v>256800000</v>
      </c>
      <c r="B2569" s="5">
        <f t="shared" si="206"/>
        <v>6.2878445209228806E-2</v>
      </c>
      <c r="C2569" s="5">
        <f t="shared" si="204"/>
        <v>7.8975327182791377E-2</v>
      </c>
      <c r="D2569">
        <f t="shared" si="205"/>
        <v>791.33232927743859</v>
      </c>
      <c r="E2569" s="5">
        <f t="shared" si="207"/>
        <v>406.86365315549676</v>
      </c>
    </row>
    <row r="2570" spans="1:5">
      <c r="A2570" s="5">
        <f t="shared" si="203"/>
        <v>256900000</v>
      </c>
      <c r="B2570" s="5">
        <f t="shared" si="206"/>
        <v>6.2902930585089098E-2</v>
      </c>
      <c r="C2570" s="5">
        <f t="shared" si="204"/>
        <v>7.9006080814871912E-2</v>
      </c>
      <c r="D2570">
        <f t="shared" si="205"/>
        <v>791.02429800874359</v>
      </c>
      <c r="E2570" s="5">
        <f t="shared" si="207"/>
        <v>406.70608879388675</v>
      </c>
    </row>
    <row r="2571" spans="1:5">
      <c r="A2571" s="5">
        <f t="shared" si="203"/>
        <v>257000000</v>
      </c>
      <c r="B2571" s="5">
        <f t="shared" si="206"/>
        <v>6.292741596094939E-2</v>
      </c>
      <c r="C2571" s="5">
        <f t="shared" si="204"/>
        <v>7.9036834446952434E-2</v>
      </c>
      <c r="D2571">
        <f t="shared" si="205"/>
        <v>790.71650645309808</v>
      </c>
      <c r="E2571" s="5">
        <f t="shared" si="207"/>
        <v>406.54864705126334</v>
      </c>
    </row>
    <row r="2572" spans="1:5">
      <c r="A2572" s="5">
        <f t="shared" si="203"/>
        <v>257100000</v>
      </c>
      <c r="B2572" s="5">
        <f t="shared" si="206"/>
        <v>6.2951901336809682E-2</v>
      </c>
      <c r="C2572" s="5">
        <f t="shared" si="204"/>
        <v>7.9067588079032969E-2</v>
      </c>
      <c r="D2572">
        <f t="shared" si="205"/>
        <v>790.40895433079027</v>
      </c>
      <c r="E2572" s="5">
        <f t="shared" si="207"/>
        <v>406.39132778454712</v>
      </c>
    </row>
    <row r="2573" spans="1:5">
      <c r="A2573" s="5">
        <f t="shared" si="203"/>
        <v>257200000</v>
      </c>
      <c r="B2573" s="5">
        <f t="shared" si="206"/>
        <v>6.2976386712669974E-2</v>
      </c>
      <c r="C2573" s="5">
        <f t="shared" si="204"/>
        <v>7.909834171111349E-2</v>
      </c>
      <c r="D2573">
        <f t="shared" si="205"/>
        <v>790.10164136254366</v>
      </c>
      <c r="E2573" s="5">
        <f t="shared" si="207"/>
        <v>406.23413085088112</v>
      </c>
    </row>
    <row r="2574" spans="1:5">
      <c r="A2574" s="5">
        <f t="shared" si="203"/>
        <v>257300000</v>
      </c>
      <c r="B2574" s="5">
        <f t="shared" si="206"/>
        <v>6.3000872088530266E-2</v>
      </c>
      <c r="C2574" s="5">
        <f t="shared" si="204"/>
        <v>7.9129095343194011E-2</v>
      </c>
      <c r="D2574">
        <f t="shared" si="205"/>
        <v>789.79456726951503</v>
      </c>
      <c r="E2574" s="5">
        <f t="shared" si="207"/>
        <v>406.07705610763071</v>
      </c>
    </row>
    <row r="2575" spans="1:5">
      <c r="A2575" s="5">
        <f t="shared" si="203"/>
        <v>257400000</v>
      </c>
      <c r="B2575" s="5">
        <f t="shared" si="206"/>
        <v>6.3025357464390558E-2</v>
      </c>
      <c r="C2575" s="5">
        <f t="shared" si="204"/>
        <v>7.9159848975274547E-2</v>
      </c>
      <c r="D2575">
        <f t="shared" si="205"/>
        <v>789.48773177329542</v>
      </c>
      <c r="E2575" s="5">
        <f t="shared" si="207"/>
        <v>405.92010341238279</v>
      </c>
    </row>
    <row r="2576" spans="1:5">
      <c r="A2576" s="5">
        <f t="shared" si="203"/>
        <v>257500000</v>
      </c>
      <c r="B2576" s="5">
        <f t="shared" si="206"/>
        <v>6.304984284025085E-2</v>
      </c>
      <c r="C2576" s="5">
        <f t="shared" si="204"/>
        <v>7.9190602607355068E-2</v>
      </c>
      <c r="D2576">
        <f t="shared" si="205"/>
        <v>789.18113459590768</v>
      </c>
      <c r="E2576" s="5">
        <f t="shared" si="207"/>
        <v>405.76327262294564</v>
      </c>
    </row>
    <row r="2577" spans="1:5">
      <c r="A2577" s="5">
        <f t="shared" si="203"/>
        <v>257600000</v>
      </c>
      <c r="B2577" s="5">
        <f t="shared" si="206"/>
        <v>6.3074328216111142E-2</v>
      </c>
      <c r="C2577" s="5">
        <f t="shared" si="204"/>
        <v>7.9221356239435589E-2</v>
      </c>
      <c r="D2577">
        <f t="shared" si="205"/>
        <v>788.87477545980676</v>
      </c>
      <c r="E2577" s="5">
        <f t="shared" si="207"/>
        <v>405.60656359734827</v>
      </c>
    </row>
    <row r="2578" spans="1:5">
      <c r="A2578" s="5">
        <f t="shared" si="203"/>
        <v>257700000</v>
      </c>
      <c r="B2578" s="5">
        <f t="shared" si="206"/>
        <v>6.3098813591971434E-2</v>
      </c>
      <c r="C2578" s="5">
        <f t="shared" si="204"/>
        <v>7.9252109871516124E-2</v>
      </c>
      <c r="D2578">
        <f t="shared" si="205"/>
        <v>788.56865408787826</v>
      </c>
      <c r="E2578" s="5">
        <f t="shared" si="207"/>
        <v>405.44997619383975</v>
      </c>
    </row>
    <row r="2579" spans="1:5">
      <c r="A2579" s="5">
        <f t="shared" si="203"/>
        <v>257800000</v>
      </c>
      <c r="B2579" s="5">
        <f t="shared" si="206"/>
        <v>6.3123298967831726E-2</v>
      </c>
      <c r="C2579" s="5">
        <f t="shared" si="204"/>
        <v>7.9282863503596646E-2</v>
      </c>
      <c r="D2579">
        <f t="shared" si="205"/>
        <v>788.26277020343764</v>
      </c>
      <c r="E2579" s="5">
        <f t="shared" si="207"/>
        <v>405.29351027088921</v>
      </c>
    </row>
    <row r="2580" spans="1:5">
      <c r="A2580" s="5">
        <f t="shared" si="203"/>
        <v>257900000</v>
      </c>
      <c r="B2580" s="5">
        <f t="shared" si="206"/>
        <v>6.3147784343692018E-2</v>
      </c>
      <c r="C2580" s="5">
        <f t="shared" si="204"/>
        <v>7.9313617135677167E-2</v>
      </c>
      <c r="D2580">
        <f t="shared" si="205"/>
        <v>787.95712353022975</v>
      </c>
      <c r="E2580" s="5">
        <f t="shared" si="207"/>
        <v>405.1371656871857</v>
      </c>
    </row>
    <row r="2581" spans="1:5">
      <c r="A2581" s="5">
        <f t="shared" si="203"/>
        <v>258000000</v>
      </c>
      <c r="B2581" s="5">
        <f t="shared" si="206"/>
        <v>6.317226971955231E-2</v>
      </c>
      <c r="C2581" s="5">
        <f t="shared" si="204"/>
        <v>7.9344370767757702E-2</v>
      </c>
      <c r="D2581">
        <f t="shared" si="205"/>
        <v>787.65171379242724</v>
      </c>
      <c r="E2581" s="5">
        <f t="shared" si="207"/>
        <v>404.98094230163713</v>
      </c>
    </row>
    <row r="2582" spans="1:5">
      <c r="A2582" s="5">
        <f t="shared" si="203"/>
        <v>258100000</v>
      </c>
      <c r="B2582" s="5">
        <f t="shared" si="206"/>
        <v>6.3196755095412602E-2</v>
      </c>
      <c r="C2582" s="5">
        <f t="shared" si="204"/>
        <v>7.9375124399838223E-2</v>
      </c>
      <c r="D2582">
        <f t="shared" si="205"/>
        <v>787.34654071463081</v>
      </c>
      <c r="E2582" s="5">
        <f t="shared" si="207"/>
        <v>404.82483997336982</v>
      </c>
    </row>
    <row r="2583" spans="1:5">
      <c r="A2583" s="5">
        <f t="shared" si="203"/>
        <v>258200000</v>
      </c>
      <c r="B2583" s="5">
        <f t="shared" si="206"/>
        <v>6.3221240471272894E-2</v>
      </c>
      <c r="C2583" s="5">
        <f t="shared" si="204"/>
        <v>7.9405878031918745E-2</v>
      </c>
      <c r="D2583">
        <f t="shared" si="205"/>
        <v>787.04160402186767</v>
      </c>
      <c r="E2583" s="5">
        <f t="shared" si="207"/>
        <v>404.66885856172848</v>
      </c>
    </row>
    <row r="2584" spans="1:5">
      <c r="A2584" s="5">
        <f t="shared" si="203"/>
        <v>258300000</v>
      </c>
      <c r="B2584" s="5">
        <f t="shared" si="206"/>
        <v>6.3245725847133186E-2</v>
      </c>
      <c r="C2584" s="5">
        <f t="shared" si="204"/>
        <v>7.943663166399928E-2</v>
      </c>
      <c r="D2584">
        <f t="shared" si="205"/>
        <v>786.73690343959049</v>
      </c>
      <c r="E2584" s="5">
        <f t="shared" si="207"/>
        <v>404.51299792627589</v>
      </c>
    </row>
    <row r="2585" spans="1:5">
      <c r="A2585" s="5">
        <f t="shared" si="203"/>
        <v>258400000</v>
      </c>
      <c r="B2585" s="5">
        <f t="shared" si="206"/>
        <v>6.3270211222993478E-2</v>
      </c>
      <c r="C2585" s="5">
        <f t="shared" si="204"/>
        <v>7.9467385296079801E-2</v>
      </c>
      <c r="D2585">
        <f t="shared" si="205"/>
        <v>786.43243869367734</v>
      </c>
      <c r="E2585" s="5">
        <f t="shared" si="207"/>
        <v>404.35725792679204</v>
      </c>
    </row>
    <row r="2586" spans="1:5">
      <c r="A2586" s="5">
        <f t="shared" si="203"/>
        <v>258500000</v>
      </c>
      <c r="B2586" s="5">
        <f t="shared" si="206"/>
        <v>6.329469659885377E-2</v>
      </c>
      <c r="C2586" s="5">
        <f t="shared" si="204"/>
        <v>7.9498138928160336E-2</v>
      </c>
      <c r="D2586">
        <f t="shared" si="205"/>
        <v>786.12820951043034</v>
      </c>
      <c r="E2586" s="5">
        <f t="shared" si="207"/>
        <v>404.20163842327372</v>
      </c>
    </row>
    <row r="2587" spans="1:5">
      <c r="A2587" s="5">
        <f t="shared" si="203"/>
        <v>258600000</v>
      </c>
      <c r="B2587" s="5">
        <f t="shared" si="206"/>
        <v>6.3319181974714062E-2</v>
      </c>
      <c r="C2587" s="5">
        <f t="shared" si="204"/>
        <v>7.9528892560240858E-2</v>
      </c>
      <c r="D2587">
        <f t="shared" si="205"/>
        <v>785.82421561657475</v>
      </c>
      <c r="E2587" s="5">
        <f t="shared" si="207"/>
        <v>404.04613927593431</v>
      </c>
    </row>
    <row r="2588" spans="1:5">
      <c r="A2588" s="5">
        <f t="shared" si="203"/>
        <v>258700000</v>
      </c>
      <c r="B2588" s="5">
        <f t="shared" si="206"/>
        <v>6.3343667350574354E-2</v>
      </c>
      <c r="C2588" s="5">
        <f t="shared" si="204"/>
        <v>7.9559646192321379E-2</v>
      </c>
      <c r="D2588">
        <f t="shared" si="205"/>
        <v>785.52045673925863</v>
      </c>
      <c r="E2588" s="5">
        <f t="shared" si="207"/>
        <v>403.8907603452036</v>
      </c>
    </row>
    <row r="2589" spans="1:5">
      <c r="A2589" s="5">
        <f t="shared" si="203"/>
        <v>258800000</v>
      </c>
      <c r="B2589" s="5">
        <f t="shared" si="206"/>
        <v>6.3368152726434646E-2</v>
      </c>
      <c r="C2589" s="5">
        <f t="shared" si="204"/>
        <v>7.9590399824401914E-2</v>
      </c>
      <c r="D2589">
        <f t="shared" si="205"/>
        <v>785.21693260605196</v>
      </c>
      <c r="E2589" s="5">
        <f t="shared" si="207"/>
        <v>403.73550149172695</v>
      </c>
    </row>
    <row r="2590" spans="1:5">
      <c r="A2590" s="5">
        <f t="shared" si="203"/>
        <v>258900000</v>
      </c>
      <c r="B2590" s="5">
        <f t="shared" si="206"/>
        <v>6.3392638102294938E-2</v>
      </c>
      <c r="C2590" s="5">
        <f t="shared" si="204"/>
        <v>7.9621153456482435E-2</v>
      </c>
      <c r="D2590">
        <f t="shared" si="205"/>
        <v>784.91364294494485</v>
      </c>
      <c r="E2590" s="5">
        <f t="shared" si="207"/>
        <v>403.58036257636502</v>
      </c>
    </row>
    <row r="2591" spans="1:5">
      <c r="A2591" s="5">
        <f t="shared" si="203"/>
        <v>259000000</v>
      </c>
      <c r="B2591" s="5">
        <f t="shared" si="206"/>
        <v>6.341712347815523E-2</v>
      </c>
      <c r="C2591" s="5">
        <f t="shared" si="204"/>
        <v>7.9651907088562957E-2</v>
      </c>
      <c r="D2591">
        <f t="shared" si="205"/>
        <v>784.61058748434834</v>
      </c>
      <c r="E2591" s="5">
        <f t="shared" si="207"/>
        <v>403.42534346019335</v>
      </c>
    </row>
    <row r="2592" spans="1:5">
      <c r="A2592" s="5">
        <f t="shared" si="203"/>
        <v>259100000</v>
      </c>
      <c r="B2592" s="5">
        <f t="shared" si="206"/>
        <v>6.3441608854015522E-2</v>
      </c>
      <c r="C2592" s="5">
        <f t="shared" si="204"/>
        <v>7.9682660720643492E-2</v>
      </c>
      <c r="D2592">
        <f t="shared" si="205"/>
        <v>784.30776595309237</v>
      </c>
      <c r="E2592" s="5">
        <f t="shared" si="207"/>
        <v>403.27044400450183</v>
      </c>
    </row>
    <row r="2593" spans="1:5">
      <c r="A2593" s="5">
        <f t="shared" si="203"/>
        <v>259200000</v>
      </c>
      <c r="B2593" s="5">
        <f t="shared" si="206"/>
        <v>6.3466094229875814E-2</v>
      </c>
      <c r="C2593" s="5">
        <f t="shared" si="204"/>
        <v>7.9713414352724013E-2</v>
      </c>
      <c r="D2593">
        <f t="shared" si="205"/>
        <v>784.00517808042525</v>
      </c>
      <c r="E2593" s="5">
        <f t="shared" si="207"/>
        <v>403.11566407079476</v>
      </c>
    </row>
    <row r="2594" spans="1:5">
      <c r="A2594" s="5">
        <f t="shared" si="203"/>
        <v>259300000</v>
      </c>
      <c r="B2594" s="5">
        <f t="shared" si="206"/>
        <v>6.3490579605736092E-2</v>
      </c>
      <c r="C2594" s="5">
        <f t="shared" si="204"/>
        <v>7.9744167984804534E-2</v>
      </c>
      <c r="D2594">
        <f t="shared" si="205"/>
        <v>783.70282359601322</v>
      </c>
      <c r="E2594" s="5">
        <f t="shared" si="207"/>
        <v>402.9610035207898</v>
      </c>
    </row>
    <row r="2595" spans="1:5">
      <c r="A2595" s="5">
        <f t="shared" si="203"/>
        <v>259400000</v>
      </c>
      <c r="B2595" s="5">
        <f t="shared" si="206"/>
        <v>6.3515064981596384E-2</v>
      </c>
      <c r="C2595" s="5">
        <f t="shared" si="204"/>
        <v>7.9774921616885069E-2</v>
      </c>
      <c r="D2595">
        <f t="shared" si="205"/>
        <v>783.40070222993893</v>
      </c>
      <c r="E2595" s="5">
        <f t="shared" si="207"/>
        <v>402.80646221641774</v>
      </c>
    </row>
    <row r="2596" spans="1:5">
      <c r="A2596" s="5">
        <f t="shared" si="203"/>
        <v>259500000</v>
      </c>
      <c r="B2596" s="5">
        <f t="shared" si="206"/>
        <v>6.3539550357456676E-2</v>
      </c>
      <c r="C2596" s="5">
        <f t="shared" si="204"/>
        <v>7.9805675248965591E-2</v>
      </c>
      <c r="D2596">
        <f t="shared" si="205"/>
        <v>783.09881371270217</v>
      </c>
      <c r="E2596" s="5">
        <f t="shared" si="207"/>
        <v>402.65204001982244</v>
      </c>
    </row>
    <row r="2597" spans="1:5">
      <c r="A2597" s="5">
        <f t="shared" si="203"/>
        <v>259600000</v>
      </c>
      <c r="B2597" s="5">
        <f t="shared" si="206"/>
        <v>6.3564035733316968E-2</v>
      </c>
      <c r="C2597" s="5">
        <f t="shared" si="204"/>
        <v>7.9836428881046112E-2</v>
      </c>
      <c r="D2597">
        <f t="shared" si="205"/>
        <v>782.79715777521665</v>
      </c>
      <c r="E2597" s="5">
        <f t="shared" si="207"/>
        <v>402.49773679336016</v>
      </c>
    </row>
    <row r="2598" spans="1:5">
      <c r="A2598" s="5">
        <f t="shared" si="203"/>
        <v>259700000</v>
      </c>
      <c r="B2598" s="5">
        <f t="shared" si="206"/>
        <v>6.358852110917726E-2</v>
      </c>
      <c r="C2598" s="5">
        <f t="shared" si="204"/>
        <v>7.9867182513126647E-2</v>
      </c>
      <c r="D2598">
        <f t="shared" si="205"/>
        <v>782.49573414881081</v>
      </c>
      <c r="E2598" s="5">
        <f t="shared" si="207"/>
        <v>402.34355239959893</v>
      </c>
    </row>
    <row r="2599" spans="1:5">
      <c r="A2599" s="5">
        <f t="shared" si="203"/>
        <v>259800000</v>
      </c>
      <c r="B2599" s="5">
        <f t="shared" si="206"/>
        <v>6.3613006485037552E-2</v>
      </c>
      <c r="C2599" s="5">
        <f t="shared" si="204"/>
        <v>7.9897936145207168E-2</v>
      </c>
      <c r="D2599">
        <f t="shared" si="205"/>
        <v>782.19454256522795</v>
      </c>
      <c r="E2599" s="5">
        <f t="shared" si="207"/>
        <v>402.18948670131874</v>
      </c>
    </row>
    <row r="2600" spans="1:5">
      <c r="A2600" s="5">
        <f t="shared" si="203"/>
        <v>259900000</v>
      </c>
      <c r="B2600" s="5">
        <f t="shared" si="206"/>
        <v>6.3637491860897843E-2</v>
      </c>
      <c r="C2600" s="5">
        <f t="shared" si="204"/>
        <v>7.9928689777287704E-2</v>
      </c>
      <c r="D2600">
        <f t="shared" si="205"/>
        <v>781.89358275662255</v>
      </c>
      <c r="E2600" s="5">
        <f t="shared" si="207"/>
        <v>402.03553956151052</v>
      </c>
    </row>
    <row r="2601" spans="1:5">
      <c r="A2601" s="5">
        <f t="shared" si="203"/>
        <v>260000000</v>
      </c>
      <c r="B2601" s="5">
        <f t="shared" si="206"/>
        <v>6.3661977236758135E-2</v>
      </c>
      <c r="C2601" s="5">
        <f t="shared" si="204"/>
        <v>7.9959443409368225E-2</v>
      </c>
      <c r="D2601">
        <f t="shared" si="205"/>
        <v>781.59285445556236</v>
      </c>
      <c r="E2601" s="5">
        <f t="shared" si="207"/>
        <v>401.88171084337591</v>
      </c>
    </row>
    <row r="2602" spans="1:5">
      <c r="A2602" s="5">
        <f t="shared" si="203"/>
        <v>260100000</v>
      </c>
      <c r="B2602" s="5">
        <f t="shared" si="206"/>
        <v>6.3686462612618427E-2</v>
      </c>
      <c r="C2602" s="5">
        <f t="shared" si="204"/>
        <v>7.9990197041448746E-2</v>
      </c>
      <c r="D2602">
        <f t="shared" si="205"/>
        <v>781.29235739502587</v>
      </c>
      <c r="E2602" s="5">
        <f t="shared" si="207"/>
        <v>401.72800041032724</v>
      </c>
    </row>
    <row r="2603" spans="1:5">
      <c r="A2603" s="5">
        <f t="shared" si="203"/>
        <v>260200000</v>
      </c>
      <c r="B2603" s="5">
        <f t="shared" si="206"/>
        <v>6.3710947988478719E-2</v>
      </c>
      <c r="C2603" s="5">
        <f t="shared" si="204"/>
        <v>8.0020950673529281E-2</v>
      </c>
      <c r="D2603">
        <f t="shared" si="205"/>
        <v>780.992091308402</v>
      </c>
      <c r="E2603" s="5">
        <f t="shared" si="207"/>
        <v>401.57440812598657</v>
      </c>
    </row>
    <row r="2604" spans="1:5">
      <c r="A2604" s="5">
        <f t="shared" si="203"/>
        <v>260300000</v>
      </c>
      <c r="B2604" s="5">
        <f t="shared" si="206"/>
        <v>6.3735433364339011E-2</v>
      </c>
      <c r="C2604" s="5">
        <f t="shared" si="204"/>
        <v>8.0051704305609803E-2</v>
      </c>
      <c r="D2604">
        <f t="shared" si="205"/>
        <v>780.69205592948981</v>
      </c>
      <c r="E2604" s="5">
        <f t="shared" si="207"/>
        <v>401.42093385418553</v>
      </c>
    </row>
    <row r="2605" spans="1:5">
      <c r="A2605" s="5">
        <f t="shared" si="203"/>
        <v>260400000</v>
      </c>
      <c r="B2605" s="5">
        <f t="shared" si="206"/>
        <v>6.3759918740199303E-2</v>
      </c>
      <c r="C2605" s="5">
        <f t="shared" si="204"/>
        <v>8.0082457937690324E-2</v>
      </c>
      <c r="D2605">
        <f t="shared" si="205"/>
        <v>780.392250992497</v>
      </c>
      <c r="E2605" s="5">
        <f t="shared" si="207"/>
        <v>401.26757745896481</v>
      </c>
    </row>
    <row r="2606" spans="1:5">
      <c r="A2606" s="5">
        <f t="shared" ref="A2606:A2669" si="208">A2605+100000</f>
        <v>260500000</v>
      </c>
      <c r="B2606" s="5">
        <f t="shared" si="206"/>
        <v>6.3784404116059595E-2</v>
      </c>
      <c r="C2606" s="5">
        <f t="shared" ref="C2606:C2669" si="209">1.256*A2606/(PI()*$G$6)</f>
        <v>8.0113211569770859E-2</v>
      </c>
      <c r="D2606">
        <f t="shared" ref="D2606:D2669" si="210">($G$2*299792458/$G$6/2*9)^2/(4*$G$3*A2606*(1-EXP(-(C2606/B2606)))^2)</f>
        <v>780.09267623203925</v>
      </c>
      <c r="E2606" s="5">
        <f t="shared" si="207"/>
        <v>401.11433880457434</v>
      </c>
    </row>
    <row r="2607" spans="1:5">
      <c r="A2607" s="5">
        <f t="shared" si="208"/>
        <v>260600000</v>
      </c>
      <c r="B2607" s="5">
        <f t="shared" si="206"/>
        <v>6.3808889491919887E-2</v>
      </c>
      <c r="C2607" s="5">
        <f t="shared" si="209"/>
        <v>8.014396520185138E-2</v>
      </c>
      <c r="D2607">
        <f t="shared" si="210"/>
        <v>779.79333138313973</v>
      </c>
      <c r="E2607" s="5">
        <f t="shared" si="207"/>
        <v>400.96121775547186</v>
      </c>
    </row>
    <row r="2608" spans="1:5">
      <c r="A2608" s="5">
        <f t="shared" si="208"/>
        <v>260700000</v>
      </c>
      <c r="B2608" s="5">
        <f t="shared" si="206"/>
        <v>6.3833374867780179E-2</v>
      </c>
      <c r="C2608" s="5">
        <f t="shared" si="209"/>
        <v>8.0174718833931902E-2</v>
      </c>
      <c r="D2608">
        <f t="shared" si="210"/>
        <v>779.49421618122835</v>
      </c>
      <c r="E2608" s="5">
        <f t="shared" si="207"/>
        <v>400.80821417632359</v>
      </c>
    </row>
    <row r="2609" spans="1:5">
      <c r="A2609" s="5">
        <f t="shared" si="208"/>
        <v>260800000</v>
      </c>
      <c r="B2609" s="5">
        <f t="shared" si="206"/>
        <v>6.3857860243640471E-2</v>
      </c>
      <c r="C2609" s="5">
        <f t="shared" si="209"/>
        <v>8.0205472466012437E-2</v>
      </c>
      <c r="D2609">
        <f t="shared" si="210"/>
        <v>779.19533036214045</v>
      </c>
      <c r="E2609" s="5">
        <f t="shared" si="207"/>
        <v>400.65532793200271</v>
      </c>
    </row>
    <row r="2610" spans="1:5">
      <c r="A2610" s="5">
        <f t="shared" si="208"/>
        <v>260900000</v>
      </c>
      <c r="B2610" s="5">
        <f t="shared" si="206"/>
        <v>6.3882345619500763E-2</v>
      </c>
      <c r="C2610" s="5">
        <f t="shared" si="209"/>
        <v>8.0236226098092958E-2</v>
      </c>
      <c r="D2610">
        <f t="shared" si="210"/>
        <v>778.89667366211665</v>
      </c>
      <c r="E2610" s="5">
        <f t="shared" si="207"/>
        <v>400.50255888759011</v>
      </c>
    </row>
    <row r="2611" spans="1:5">
      <c r="A2611" s="5">
        <f t="shared" si="208"/>
        <v>261000000</v>
      </c>
      <c r="B2611" s="5">
        <f t="shared" si="206"/>
        <v>6.3906830995361055E-2</v>
      </c>
      <c r="C2611" s="5">
        <f t="shared" si="209"/>
        <v>8.0266979730173479E-2</v>
      </c>
      <c r="D2611">
        <f t="shared" si="210"/>
        <v>778.59824581780163</v>
      </c>
      <c r="E2611" s="5">
        <f t="shared" si="207"/>
        <v>400.34990690837333</v>
      </c>
    </row>
    <row r="2612" spans="1:5">
      <c r="A2612" s="5">
        <f t="shared" si="208"/>
        <v>261100000</v>
      </c>
      <c r="B2612" s="5">
        <f t="shared" si="206"/>
        <v>6.3931316371221347E-2</v>
      </c>
      <c r="C2612" s="5">
        <f t="shared" si="209"/>
        <v>8.0297733362254015E-2</v>
      </c>
      <c r="D2612">
        <f t="shared" si="210"/>
        <v>778.30004656624374</v>
      </c>
      <c r="E2612" s="5">
        <f t="shared" si="207"/>
        <v>400.19737185984621</v>
      </c>
    </row>
    <row r="2613" spans="1:5">
      <c r="A2613" s="5">
        <f t="shared" si="208"/>
        <v>261200000</v>
      </c>
      <c r="B2613" s="5">
        <f t="shared" si="206"/>
        <v>6.3955801747081639E-2</v>
      </c>
      <c r="C2613" s="5">
        <f t="shared" si="209"/>
        <v>8.0328486994334536E-2</v>
      </c>
      <c r="D2613">
        <f t="shared" si="210"/>
        <v>778.00207564489381</v>
      </c>
      <c r="E2613" s="5">
        <f t="shared" si="207"/>
        <v>400.04495360770829</v>
      </c>
    </row>
    <row r="2614" spans="1:5">
      <c r="A2614" s="5">
        <f t="shared" si="208"/>
        <v>261300000</v>
      </c>
      <c r="B2614" s="5">
        <f t="shared" si="206"/>
        <v>6.3980287122941931E-2</v>
      </c>
      <c r="C2614" s="5">
        <f t="shared" si="209"/>
        <v>8.0359240626415071E-2</v>
      </c>
      <c r="D2614">
        <f t="shared" si="210"/>
        <v>777.70433279160432</v>
      </c>
      <c r="E2614" s="5">
        <f t="shared" si="207"/>
        <v>399.89265201786515</v>
      </c>
    </row>
    <row r="2615" spans="1:5">
      <c r="A2615" s="5">
        <f t="shared" si="208"/>
        <v>261400000</v>
      </c>
      <c r="B2615" s="5">
        <f t="shared" si="206"/>
        <v>6.4004772498802223E-2</v>
      </c>
      <c r="C2615" s="5">
        <f t="shared" si="209"/>
        <v>8.0389994258495592E-2</v>
      </c>
      <c r="D2615">
        <f t="shared" si="210"/>
        <v>777.40681774462985</v>
      </c>
      <c r="E2615" s="5">
        <f t="shared" si="207"/>
        <v>399.74046695642744</v>
      </c>
    </row>
    <row r="2616" spans="1:5">
      <c r="A2616" s="5">
        <f t="shared" si="208"/>
        <v>261500000</v>
      </c>
      <c r="B2616" s="5">
        <f t="shared" si="206"/>
        <v>6.4029257874662515E-2</v>
      </c>
      <c r="C2616" s="5">
        <f t="shared" si="209"/>
        <v>8.0420747890576114E-2</v>
      </c>
      <c r="D2616">
        <f t="shared" si="210"/>
        <v>777.10953024262426</v>
      </c>
      <c r="E2616" s="5">
        <f t="shared" si="207"/>
        <v>399.58839828971048</v>
      </c>
    </row>
    <row r="2617" spans="1:5">
      <c r="A2617" s="5">
        <f t="shared" si="208"/>
        <v>261600000</v>
      </c>
      <c r="B2617" s="5">
        <f t="shared" si="206"/>
        <v>6.4053743250522807E-2</v>
      </c>
      <c r="C2617" s="5">
        <f t="shared" si="209"/>
        <v>8.0451501522656649E-2</v>
      </c>
      <c r="D2617">
        <f t="shared" si="210"/>
        <v>776.81247002464147</v>
      </c>
      <c r="E2617" s="5">
        <f t="shared" si="207"/>
        <v>399.43644588423416</v>
      </c>
    </row>
    <row r="2618" spans="1:5">
      <c r="A2618" s="5">
        <f t="shared" si="208"/>
        <v>261700000</v>
      </c>
      <c r="B2618" s="5">
        <f t="shared" si="206"/>
        <v>6.4078228626383099E-2</v>
      </c>
      <c r="C2618" s="5">
        <f t="shared" si="209"/>
        <v>8.048225515473717E-2</v>
      </c>
      <c r="D2618">
        <f t="shared" si="210"/>
        <v>776.51563683013467</v>
      </c>
      <c r="E2618" s="5">
        <f t="shared" si="207"/>
        <v>399.28460960672231</v>
      </c>
    </row>
    <row r="2619" spans="1:5">
      <c r="A2619" s="5">
        <f t="shared" si="208"/>
        <v>261800000</v>
      </c>
      <c r="B2619" s="5">
        <f t="shared" si="206"/>
        <v>6.4102714002243391E-2</v>
      </c>
      <c r="C2619" s="5">
        <f t="shared" si="209"/>
        <v>8.0513008786817691E-2</v>
      </c>
      <c r="D2619">
        <f t="shared" si="210"/>
        <v>776.21903039895437</v>
      </c>
      <c r="E2619" s="5">
        <f t="shared" si="207"/>
        <v>399.13288932410228</v>
      </c>
    </row>
    <row r="2620" spans="1:5">
      <c r="A2620" s="5">
        <f t="shared" si="208"/>
        <v>261900000</v>
      </c>
      <c r="B2620" s="5">
        <f t="shared" si="206"/>
        <v>6.4127199378103683E-2</v>
      </c>
      <c r="C2620" s="5">
        <f t="shared" si="209"/>
        <v>8.0543762418898227E-2</v>
      </c>
      <c r="D2620">
        <f t="shared" si="210"/>
        <v>775.92265047134867</v>
      </c>
      <c r="E2620" s="5">
        <f t="shared" si="207"/>
        <v>398.98128490350496</v>
      </c>
    </row>
    <row r="2621" spans="1:5">
      <c r="A2621" s="5">
        <f t="shared" si="208"/>
        <v>262000000</v>
      </c>
      <c r="B2621" s="5">
        <f t="shared" si="206"/>
        <v>6.4151684753963975E-2</v>
      </c>
      <c r="C2621" s="5">
        <f t="shared" si="209"/>
        <v>8.0574516050978748E-2</v>
      </c>
      <c r="D2621">
        <f t="shared" si="210"/>
        <v>775.62649678796276</v>
      </c>
      <c r="E2621" s="5">
        <f t="shared" si="207"/>
        <v>398.82979621226394</v>
      </c>
    </row>
    <row r="2622" spans="1:5">
      <c r="A2622" s="5">
        <f t="shared" si="208"/>
        <v>262100000</v>
      </c>
      <c r="B2622" s="5">
        <f t="shared" si="206"/>
        <v>6.4176170129824267E-2</v>
      </c>
      <c r="C2622" s="5">
        <f t="shared" si="209"/>
        <v>8.0605269683059269E-2</v>
      </c>
      <c r="D2622">
        <f t="shared" si="210"/>
        <v>775.3305690898369</v>
      </c>
      <c r="E2622" s="5">
        <f t="shared" si="207"/>
        <v>398.67842311791503</v>
      </c>
    </row>
    <row r="2623" spans="1:5">
      <c r="A2623" s="5">
        <f t="shared" si="208"/>
        <v>262200000</v>
      </c>
      <c r="B2623" s="5">
        <f t="shared" si="206"/>
        <v>6.4200655505684559E-2</v>
      </c>
      <c r="C2623" s="5">
        <f t="shared" si="209"/>
        <v>8.0636023315139804E-2</v>
      </c>
      <c r="D2623">
        <f t="shared" si="210"/>
        <v>775.03486711840662</v>
      </c>
      <c r="E2623" s="5">
        <f t="shared" si="207"/>
        <v>398.52716548819637</v>
      </c>
    </row>
    <row r="2624" spans="1:5">
      <c r="A2624" s="5">
        <f t="shared" si="208"/>
        <v>262300000</v>
      </c>
      <c r="B2624" s="5">
        <f t="shared" si="206"/>
        <v>6.4225140881544851E-2</v>
      </c>
      <c r="C2624" s="5">
        <f t="shared" si="209"/>
        <v>8.0666776947220326E-2</v>
      </c>
      <c r="D2624">
        <f t="shared" si="210"/>
        <v>774.7393906155022</v>
      </c>
      <c r="E2624" s="5">
        <f t="shared" si="207"/>
        <v>398.37602319104792</v>
      </c>
    </row>
    <row r="2625" spans="1:5">
      <c r="A2625" s="5">
        <f t="shared" si="208"/>
        <v>262400000</v>
      </c>
      <c r="B2625" s="5">
        <f t="shared" si="206"/>
        <v>6.4249626257405143E-2</v>
      </c>
      <c r="C2625" s="5">
        <f t="shared" si="209"/>
        <v>8.0697530579300847E-2</v>
      </c>
      <c r="D2625">
        <f t="shared" si="210"/>
        <v>774.44413932334692</v>
      </c>
      <c r="E2625" s="5">
        <f t="shared" si="207"/>
        <v>398.22499609461067</v>
      </c>
    </row>
    <row r="2626" spans="1:5">
      <c r="A2626" s="5">
        <f t="shared" si="208"/>
        <v>262500000</v>
      </c>
      <c r="B2626" s="5">
        <f t="shared" si="206"/>
        <v>6.4274111633265435E-2</v>
      </c>
      <c r="C2626" s="5">
        <f t="shared" si="209"/>
        <v>8.0728284211381382E-2</v>
      </c>
      <c r="D2626">
        <f t="shared" si="210"/>
        <v>774.14911298455706</v>
      </c>
      <c r="E2626" s="5">
        <f t="shared" si="207"/>
        <v>398.07408406722658</v>
      </c>
    </row>
    <row r="2627" spans="1:5">
      <c r="A2627" s="5">
        <f t="shared" si="208"/>
        <v>262600000</v>
      </c>
      <c r="B2627" s="5">
        <f t="shared" ref="B2627:B2690" si="211">A2627/(PI()*1300000000)</f>
        <v>6.4298597009125727E-2</v>
      </c>
      <c r="C2627" s="5">
        <f t="shared" si="209"/>
        <v>8.0759037843461903E-2</v>
      </c>
      <c r="D2627">
        <f t="shared" si="210"/>
        <v>773.85431134214105</v>
      </c>
      <c r="E2627" s="5">
        <f t="shared" ref="E2627:E2690" si="212">($G$2*299792458/$G$6/2*9)^2/(4*$G$3*A2627)*(1+($G$7*$G$3*A2627)/($G$2*299792458/$G$6/2*9))^2</f>
        <v>397.92328697743852</v>
      </c>
    </row>
    <row r="2628" spans="1:5">
      <c r="A2628" s="5">
        <f t="shared" si="208"/>
        <v>262700000</v>
      </c>
      <c r="B2628" s="5">
        <f t="shared" si="211"/>
        <v>6.4323082384986019E-2</v>
      </c>
      <c r="C2628" s="5">
        <f t="shared" si="209"/>
        <v>8.0789791475542438E-2</v>
      </c>
      <c r="D2628">
        <f t="shared" si="210"/>
        <v>773.55973413949846</v>
      </c>
      <c r="E2628" s="5">
        <f t="shared" si="212"/>
        <v>397.77260469398908</v>
      </c>
    </row>
    <row r="2629" spans="1:5">
      <c r="A2629" s="5">
        <f t="shared" si="208"/>
        <v>262800000</v>
      </c>
      <c r="B2629" s="5">
        <f t="shared" si="211"/>
        <v>6.4347567760846311E-2</v>
      </c>
      <c r="C2629" s="5">
        <f t="shared" si="209"/>
        <v>8.082054510762296E-2</v>
      </c>
      <c r="D2629">
        <f t="shared" si="210"/>
        <v>773.26538112041942</v>
      </c>
      <c r="E2629" s="5">
        <f t="shared" si="212"/>
        <v>397.62203708582064</v>
      </c>
    </row>
    <row r="2630" spans="1:5">
      <c r="A2630" s="5">
        <f t="shared" si="208"/>
        <v>262900000</v>
      </c>
      <c r="B2630" s="5">
        <f t="shared" si="211"/>
        <v>6.4372053136706589E-2</v>
      </c>
      <c r="C2630" s="5">
        <f t="shared" si="209"/>
        <v>8.0851298739703481E-2</v>
      </c>
      <c r="D2630">
        <f t="shared" si="210"/>
        <v>772.97125202908421</v>
      </c>
      <c r="E2630" s="5">
        <f t="shared" si="212"/>
        <v>397.47158402207566</v>
      </c>
    </row>
    <row r="2631" spans="1:5">
      <c r="A2631" s="5">
        <f t="shared" si="208"/>
        <v>263000000</v>
      </c>
      <c r="B2631" s="5">
        <f t="shared" si="211"/>
        <v>6.4396538512566881E-2</v>
      </c>
      <c r="C2631" s="5">
        <f t="shared" si="209"/>
        <v>8.0882052371784016E-2</v>
      </c>
      <c r="D2631">
        <f t="shared" si="210"/>
        <v>772.67734661006159</v>
      </c>
      <c r="E2631" s="5">
        <f t="shared" si="212"/>
        <v>397.32124537209449</v>
      </c>
    </row>
    <row r="2632" spans="1:5">
      <c r="A2632" s="5">
        <f t="shared" si="208"/>
        <v>263100000</v>
      </c>
      <c r="B2632" s="5">
        <f t="shared" si="211"/>
        <v>6.4421023888427173E-2</v>
      </c>
      <c r="C2632" s="5">
        <f t="shared" si="209"/>
        <v>8.0912806003864537E-2</v>
      </c>
      <c r="D2632">
        <f t="shared" si="210"/>
        <v>772.38366460830923</v>
      </c>
      <c r="E2632" s="5">
        <f t="shared" si="212"/>
        <v>397.171021005417</v>
      </c>
    </row>
    <row r="2633" spans="1:5">
      <c r="A2633" s="5">
        <f t="shared" si="208"/>
        <v>263200000</v>
      </c>
      <c r="B2633" s="5">
        <f t="shared" si="211"/>
        <v>6.4445509264287465E-2</v>
      </c>
      <c r="C2633" s="5">
        <f t="shared" si="209"/>
        <v>8.0943559635945059E-2</v>
      </c>
      <c r="D2633">
        <f t="shared" si="210"/>
        <v>772.0902057691726</v>
      </c>
      <c r="E2633" s="5">
        <f t="shared" si="212"/>
        <v>397.02091079178115</v>
      </c>
    </row>
    <row r="2634" spans="1:5">
      <c r="A2634" s="5">
        <f t="shared" si="208"/>
        <v>263300000</v>
      </c>
      <c r="B2634" s="5">
        <f t="shared" si="211"/>
        <v>6.4469994640147757E-2</v>
      </c>
      <c r="C2634" s="5">
        <f t="shared" si="209"/>
        <v>8.0974313268025594E-2</v>
      </c>
      <c r="D2634">
        <f t="shared" si="210"/>
        <v>771.79696983838278</v>
      </c>
      <c r="E2634" s="5">
        <f t="shared" si="212"/>
        <v>396.87091460112248</v>
      </c>
    </row>
    <row r="2635" spans="1:5">
      <c r="A2635" s="5">
        <f t="shared" si="208"/>
        <v>263400000</v>
      </c>
      <c r="B2635" s="5">
        <f t="shared" si="211"/>
        <v>6.4494480016008049E-2</v>
      </c>
      <c r="C2635" s="5">
        <f t="shared" si="209"/>
        <v>8.1005066900106115E-2</v>
      </c>
      <c r="D2635">
        <f t="shared" si="210"/>
        <v>771.50395656205853</v>
      </c>
      <c r="E2635" s="5">
        <f t="shared" si="212"/>
        <v>396.72103230357436</v>
      </c>
    </row>
    <row r="2636" spans="1:5">
      <c r="A2636" s="5">
        <f t="shared" si="208"/>
        <v>263500000</v>
      </c>
      <c r="B2636" s="5">
        <f t="shared" si="211"/>
        <v>6.4518965391868341E-2</v>
      </c>
      <c r="C2636" s="5">
        <f t="shared" si="209"/>
        <v>8.1035820532186637E-2</v>
      </c>
      <c r="D2636">
        <f t="shared" si="210"/>
        <v>771.211165686703</v>
      </c>
      <c r="E2636" s="5">
        <f t="shared" si="212"/>
        <v>396.57126376946746</v>
      </c>
    </row>
    <row r="2637" spans="1:5">
      <c r="A2637" s="5">
        <f t="shared" si="208"/>
        <v>263600000</v>
      </c>
      <c r="B2637" s="5">
        <f t="shared" si="211"/>
        <v>6.4543450767728633E-2</v>
      </c>
      <c r="C2637" s="5">
        <f t="shared" si="209"/>
        <v>8.1066574164267172E-2</v>
      </c>
      <c r="D2637">
        <f t="shared" si="210"/>
        <v>770.91859695920414</v>
      </c>
      <c r="E2637" s="5">
        <f t="shared" si="212"/>
        <v>396.42160886932868</v>
      </c>
    </row>
    <row r="2638" spans="1:5">
      <c r="A2638" s="5">
        <f t="shared" si="208"/>
        <v>263700000</v>
      </c>
      <c r="B2638" s="5">
        <f t="shared" si="211"/>
        <v>6.4567936143588925E-2</v>
      </c>
      <c r="C2638" s="5">
        <f t="shared" si="209"/>
        <v>8.1097327796347693E-2</v>
      </c>
      <c r="D2638">
        <f t="shared" si="210"/>
        <v>770.62625012683429</v>
      </c>
      <c r="E2638" s="5">
        <f t="shared" si="212"/>
        <v>396.27206747388163</v>
      </c>
    </row>
    <row r="2639" spans="1:5">
      <c r="A2639" s="5">
        <f t="shared" si="208"/>
        <v>263800000</v>
      </c>
      <c r="B2639" s="5">
        <f t="shared" si="211"/>
        <v>6.4592421519449217E-2</v>
      </c>
      <c r="C2639" s="5">
        <f t="shared" si="209"/>
        <v>8.1128081428428214E-2</v>
      </c>
      <c r="D2639">
        <f t="shared" si="210"/>
        <v>770.33412493724882</v>
      </c>
      <c r="E2639" s="5">
        <f t="shared" si="212"/>
        <v>396.12263945404629</v>
      </c>
    </row>
    <row r="2640" spans="1:5">
      <c r="A2640" s="5">
        <f t="shared" si="208"/>
        <v>263900000</v>
      </c>
      <c r="B2640" s="5">
        <f t="shared" si="211"/>
        <v>6.4616906895309509E-2</v>
      </c>
      <c r="C2640" s="5">
        <f t="shared" si="209"/>
        <v>8.1158835060508749E-2</v>
      </c>
      <c r="D2640">
        <f t="shared" si="210"/>
        <v>770.04222113848516</v>
      </c>
      <c r="E2640" s="5">
        <f t="shared" si="212"/>
        <v>395.97332468093737</v>
      </c>
    </row>
    <row r="2641" spans="1:5">
      <c r="A2641" s="5">
        <f t="shared" si="208"/>
        <v>264000000</v>
      </c>
      <c r="B2641" s="5">
        <f t="shared" si="211"/>
        <v>6.4641392271169801E-2</v>
      </c>
      <c r="C2641" s="5">
        <f t="shared" si="209"/>
        <v>8.1189588692589271E-2</v>
      </c>
      <c r="D2641">
        <f t="shared" si="210"/>
        <v>769.75053847896288</v>
      </c>
      <c r="E2641" s="5">
        <f t="shared" si="212"/>
        <v>395.82412302586567</v>
      </c>
    </row>
    <row r="2642" spans="1:5">
      <c r="A2642" s="5">
        <f t="shared" si="208"/>
        <v>264100000</v>
      </c>
      <c r="B2642" s="5">
        <f t="shared" si="211"/>
        <v>6.4665877647030093E-2</v>
      </c>
      <c r="C2642" s="5">
        <f t="shared" si="209"/>
        <v>8.1220342324669806E-2</v>
      </c>
      <c r="D2642">
        <f t="shared" si="210"/>
        <v>769.45907670748272</v>
      </c>
      <c r="E2642" s="5">
        <f t="shared" si="212"/>
        <v>395.67503436033655</v>
      </c>
    </row>
    <row r="2643" spans="1:5">
      <c r="A2643" s="5">
        <f t="shared" si="208"/>
        <v>264200000</v>
      </c>
      <c r="B2643" s="5">
        <f t="shared" si="211"/>
        <v>6.4690363022890385E-2</v>
      </c>
      <c r="C2643" s="5">
        <f t="shared" si="209"/>
        <v>8.1251095956750327E-2</v>
      </c>
      <c r="D2643">
        <f t="shared" si="210"/>
        <v>769.16783557322572</v>
      </c>
      <c r="E2643" s="5">
        <f t="shared" si="212"/>
        <v>395.52605855605026</v>
      </c>
    </row>
    <row r="2644" spans="1:5">
      <c r="A2644" s="5">
        <f t="shared" si="208"/>
        <v>264300000</v>
      </c>
      <c r="B2644" s="5">
        <f t="shared" si="211"/>
        <v>6.4714848398750677E-2</v>
      </c>
      <c r="C2644" s="5">
        <f t="shared" si="209"/>
        <v>8.1281849588830848E-2</v>
      </c>
      <c r="D2644">
        <f t="shared" si="210"/>
        <v>768.87681482575181</v>
      </c>
      <c r="E2644" s="5">
        <f t="shared" si="212"/>
        <v>395.37719548490065</v>
      </c>
    </row>
    <row r="2645" spans="1:5">
      <c r="A2645" s="5">
        <f t="shared" si="208"/>
        <v>264400000</v>
      </c>
      <c r="B2645" s="5">
        <f t="shared" si="211"/>
        <v>6.4739333774610969E-2</v>
      </c>
      <c r="C2645" s="5">
        <f t="shared" si="209"/>
        <v>8.1312603220911384E-2</v>
      </c>
      <c r="D2645">
        <f t="shared" si="210"/>
        <v>768.58601421500089</v>
      </c>
      <c r="E2645" s="5">
        <f t="shared" si="212"/>
        <v>395.22844501897578</v>
      </c>
    </row>
    <row r="2646" spans="1:5">
      <c r="A2646" s="5">
        <f t="shared" si="208"/>
        <v>264500000</v>
      </c>
      <c r="B2646" s="5">
        <f t="shared" si="211"/>
        <v>6.4763819150471261E-2</v>
      </c>
      <c r="C2646" s="5">
        <f t="shared" si="209"/>
        <v>8.1343356852991905E-2</v>
      </c>
      <c r="D2646">
        <f t="shared" si="210"/>
        <v>768.29543349129017</v>
      </c>
      <c r="E2646" s="5">
        <f t="shared" si="212"/>
        <v>395.07980703055716</v>
      </c>
    </row>
    <row r="2647" spans="1:5">
      <c r="A2647" s="5">
        <f t="shared" si="208"/>
        <v>264600000</v>
      </c>
      <c r="B2647" s="5">
        <f t="shared" si="211"/>
        <v>6.4788304526331553E-2</v>
      </c>
      <c r="C2647" s="5">
        <f t="shared" si="209"/>
        <v>8.1374110485072426E-2</v>
      </c>
      <c r="D2647">
        <f t="shared" si="210"/>
        <v>768.00507240531442</v>
      </c>
      <c r="E2647" s="5">
        <f t="shared" si="212"/>
        <v>394.93128139211916</v>
      </c>
    </row>
    <row r="2648" spans="1:5">
      <c r="A2648" s="5">
        <f t="shared" si="208"/>
        <v>264700000</v>
      </c>
      <c r="B2648" s="5">
        <f t="shared" si="211"/>
        <v>6.4812789902191845E-2</v>
      </c>
      <c r="C2648" s="5">
        <f t="shared" si="209"/>
        <v>8.1404864117152961E-2</v>
      </c>
      <c r="D2648">
        <f t="shared" si="210"/>
        <v>767.71493070814586</v>
      </c>
      <c r="E2648" s="5">
        <f t="shared" si="212"/>
        <v>394.78286797632916</v>
      </c>
    </row>
    <row r="2649" spans="1:5">
      <c r="A2649" s="5">
        <f t="shared" si="208"/>
        <v>264800000</v>
      </c>
      <c r="B2649" s="5">
        <f t="shared" si="211"/>
        <v>6.4837275278052137E-2</v>
      </c>
      <c r="C2649" s="5">
        <f t="shared" si="209"/>
        <v>8.1435617749233483E-2</v>
      </c>
      <c r="D2649">
        <f t="shared" si="210"/>
        <v>767.42500815123196</v>
      </c>
      <c r="E2649" s="5">
        <f t="shared" si="212"/>
        <v>394.63456665604645</v>
      </c>
    </row>
    <row r="2650" spans="1:5">
      <c r="A2650" s="5">
        <f t="shared" si="208"/>
        <v>264900000</v>
      </c>
      <c r="B2650" s="5">
        <f t="shared" si="211"/>
        <v>6.4861760653912429E-2</v>
      </c>
      <c r="C2650" s="5">
        <f t="shared" si="209"/>
        <v>8.1466371381314004E-2</v>
      </c>
      <c r="D2650">
        <f t="shared" si="210"/>
        <v>767.13530448639563</v>
      </c>
      <c r="E2650" s="5">
        <f t="shared" si="212"/>
        <v>394.48637730432262</v>
      </c>
    </row>
    <row r="2651" spans="1:5">
      <c r="A2651" s="5">
        <f t="shared" si="208"/>
        <v>265000000</v>
      </c>
      <c r="B2651" s="5">
        <f t="shared" si="211"/>
        <v>6.4886246029772721E-2</v>
      </c>
      <c r="C2651" s="5">
        <f t="shared" si="209"/>
        <v>8.1497125013394539E-2</v>
      </c>
      <c r="D2651">
        <f t="shared" si="210"/>
        <v>766.84581946583478</v>
      </c>
      <c r="E2651" s="5">
        <f t="shared" si="212"/>
        <v>394.33829979440088</v>
      </c>
    </row>
    <row r="2652" spans="1:5">
      <c r="A2652" s="5">
        <f t="shared" si="208"/>
        <v>265100000</v>
      </c>
      <c r="B2652" s="5">
        <f t="shared" si="211"/>
        <v>6.4910731405633013E-2</v>
      </c>
      <c r="C2652" s="5">
        <f t="shared" si="209"/>
        <v>8.152787864547506E-2</v>
      </c>
      <c r="D2652">
        <f t="shared" si="210"/>
        <v>766.55655284212082</v>
      </c>
      <c r="E2652" s="5">
        <f t="shared" si="212"/>
        <v>394.19033399971551</v>
      </c>
    </row>
    <row r="2653" spans="1:5">
      <c r="A2653" s="5">
        <f t="shared" si="208"/>
        <v>265200000</v>
      </c>
      <c r="B2653" s="5">
        <f t="shared" si="211"/>
        <v>6.4935216781493305E-2</v>
      </c>
      <c r="C2653" s="5">
        <f t="shared" si="209"/>
        <v>8.1558632277555582E-2</v>
      </c>
      <c r="D2653">
        <f t="shared" si="210"/>
        <v>766.2675043681985</v>
      </c>
      <c r="E2653" s="5">
        <f t="shared" si="212"/>
        <v>394.04247979389197</v>
      </c>
    </row>
    <row r="2654" spans="1:5">
      <c r="A2654" s="5">
        <f t="shared" si="208"/>
        <v>265300000</v>
      </c>
      <c r="B2654" s="5">
        <f t="shared" si="211"/>
        <v>6.4959702157353597E-2</v>
      </c>
      <c r="C2654" s="5">
        <f t="shared" si="209"/>
        <v>8.1589385909636117E-2</v>
      </c>
      <c r="D2654">
        <f t="shared" si="210"/>
        <v>765.97867379738489</v>
      </c>
      <c r="E2654" s="5">
        <f t="shared" si="212"/>
        <v>393.89473705074602</v>
      </c>
    </row>
    <row r="2655" spans="1:5">
      <c r="A2655" s="5">
        <f t="shared" si="208"/>
        <v>265400000</v>
      </c>
      <c r="B2655" s="5">
        <f t="shared" si="211"/>
        <v>6.4984187533213889E-2</v>
      </c>
      <c r="C2655" s="5">
        <f t="shared" si="209"/>
        <v>8.1620139541716638E-2</v>
      </c>
      <c r="D2655">
        <f t="shared" si="210"/>
        <v>765.69006088336937</v>
      </c>
      <c r="E2655" s="5">
        <f t="shared" si="212"/>
        <v>393.74710564428364</v>
      </c>
    </row>
    <row r="2656" spans="1:5">
      <c r="A2656" s="5">
        <f t="shared" si="208"/>
        <v>265500000</v>
      </c>
      <c r="B2656" s="5">
        <f t="shared" si="211"/>
        <v>6.5008672909074181E-2</v>
      </c>
      <c r="C2656" s="5">
        <f t="shared" si="209"/>
        <v>8.1650893173797159E-2</v>
      </c>
      <c r="D2656">
        <f t="shared" si="210"/>
        <v>765.40166538021185</v>
      </c>
      <c r="E2656" s="5">
        <f t="shared" si="212"/>
        <v>393.59958544870068</v>
      </c>
    </row>
    <row r="2657" spans="1:5">
      <c r="A2657" s="5">
        <f t="shared" si="208"/>
        <v>265600000</v>
      </c>
      <c r="B2657" s="5">
        <f t="shared" si="211"/>
        <v>6.5033158284934472E-2</v>
      </c>
      <c r="C2657" s="5">
        <f t="shared" si="209"/>
        <v>8.1681646805877695E-2</v>
      </c>
      <c r="D2657">
        <f t="shared" si="210"/>
        <v>765.11348704234274</v>
      </c>
      <c r="E2657" s="5">
        <f t="shared" si="212"/>
        <v>393.45217633838274</v>
      </c>
    </row>
    <row r="2658" spans="1:5">
      <c r="A2658" s="5">
        <f t="shared" si="208"/>
        <v>265700000</v>
      </c>
      <c r="B2658" s="5">
        <f t="shared" si="211"/>
        <v>6.5057643660794764E-2</v>
      </c>
      <c r="C2658" s="5">
        <f t="shared" si="209"/>
        <v>8.1712400437958216E-2</v>
      </c>
      <c r="D2658">
        <f t="shared" si="210"/>
        <v>764.82552562456237</v>
      </c>
      <c r="E2658" s="5">
        <f t="shared" si="212"/>
        <v>393.30487818790374</v>
      </c>
    </row>
    <row r="2659" spans="1:5">
      <c r="A2659" s="5">
        <f t="shared" si="208"/>
        <v>265800000</v>
      </c>
      <c r="B2659" s="5">
        <f t="shared" si="211"/>
        <v>6.5082129036655056E-2</v>
      </c>
      <c r="C2659" s="5">
        <f t="shared" si="209"/>
        <v>8.1743154070038751E-2</v>
      </c>
      <c r="D2659">
        <f t="shared" si="210"/>
        <v>764.53778088204001</v>
      </c>
      <c r="E2659" s="5">
        <f t="shared" si="212"/>
        <v>393.15769087202699</v>
      </c>
    </row>
    <row r="2660" spans="1:5">
      <c r="A2660" s="5">
        <f t="shared" si="208"/>
        <v>265900000</v>
      </c>
      <c r="B2660" s="5">
        <f t="shared" si="211"/>
        <v>6.5106614412515348E-2</v>
      </c>
      <c r="C2660" s="5">
        <f t="shared" si="209"/>
        <v>8.1773907702119272E-2</v>
      </c>
      <c r="D2660">
        <f t="shared" si="210"/>
        <v>764.25025257031302</v>
      </c>
      <c r="E2660" s="5">
        <f t="shared" si="212"/>
        <v>393.01061426570419</v>
      </c>
    </row>
    <row r="2661" spans="1:5">
      <c r="A2661" s="5">
        <f t="shared" si="208"/>
        <v>266000000</v>
      </c>
      <c r="B2661" s="5">
        <f t="shared" si="211"/>
        <v>6.513109978837564E-2</v>
      </c>
      <c r="C2661" s="5">
        <f t="shared" si="209"/>
        <v>8.1804661334199794E-2</v>
      </c>
      <c r="D2661">
        <f t="shared" si="210"/>
        <v>763.96294044528656</v>
      </c>
      <c r="E2661" s="5">
        <f t="shared" si="212"/>
        <v>392.86364824407491</v>
      </c>
    </row>
    <row r="2662" spans="1:5">
      <c r="A2662" s="5">
        <f t="shared" si="208"/>
        <v>266100000</v>
      </c>
      <c r="B2662" s="5">
        <f t="shared" si="211"/>
        <v>6.5155585164235932E-2</v>
      </c>
      <c r="C2662" s="5">
        <f t="shared" si="209"/>
        <v>8.1835414966280329E-2</v>
      </c>
      <c r="D2662">
        <f t="shared" si="210"/>
        <v>763.67584426323276</v>
      </c>
      <c r="E2662" s="5">
        <f t="shared" si="212"/>
        <v>392.71679268246629</v>
      </c>
    </row>
    <row r="2663" spans="1:5">
      <c r="A2663" s="5">
        <f t="shared" si="208"/>
        <v>266200000</v>
      </c>
      <c r="B2663" s="5">
        <f t="shared" si="211"/>
        <v>6.5180070540096224E-2</v>
      </c>
      <c r="C2663" s="5">
        <f t="shared" si="209"/>
        <v>8.186616859836085E-2</v>
      </c>
      <c r="D2663">
        <f t="shared" si="210"/>
        <v>763.38896378078971</v>
      </c>
      <c r="E2663" s="5">
        <f t="shared" si="212"/>
        <v>392.57004745639307</v>
      </c>
    </row>
    <row r="2664" spans="1:5">
      <c r="A2664" s="5">
        <f t="shared" si="208"/>
        <v>266300000</v>
      </c>
      <c r="B2664" s="5">
        <f t="shared" si="211"/>
        <v>6.5204555915956516E-2</v>
      </c>
      <c r="C2664" s="5">
        <f t="shared" si="209"/>
        <v>8.1896922230441371E-2</v>
      </c>
      <c r="D2664">
        <f t="shared" si="210"/>
        <v>763.10229875496145</v>
      </c>
      <c r="E2664" s="5">
        <f t="shared" si="212"/>
        <v>392.42341244155693</v>
      </c>
    </row>
    <row r="2665" spans="1:5">
      <c r="A2665" s="5">
        <f t="shared" si="208"/>
        <v>266400000</v>
      </c>
      <c r="B2665" s="5">
        <f t="shared" si="211"/>
        <v>6.5229041291816794E-2</v>
      </c>
      <c r="C2665" s="5">
        <f t="shared" si="209"/>
        <v>8.1927675862521906E-2</v>
      </c>
      <c r="D2665">
        <f t="shared" si="210"/>
        <v>762.81584894311641</v>
      </c>
      <c r="E2665" s="5">
        <f t="shared" si="212"/>
        <v>392.27688751384613</v>
      </c>
    </row>
    <row r="2666" spans="1:5">
      <c r="A2666" s="5">
        <f t="shared" si="208"/>
        <v>266500000</v>
      </c>
      <c r="B2666" s="5">
        <f t="shared" si="211"/>
        <v>6.5253526667677086E-2</v>
      </c>
      <c r="C2666" s="5">
        <f t="shared" si="209"/>
        <v>8.1958429494602428E-2</v>
      </c>
      <c r="D2666">
        <f t="shared" si="210"/>
        <v>762.52961410298769</v>
      </c>
      <c r="E2666" s="5">
        <f t="shared" si="212"/>
        <v>392.13047254933502</v>
      </c>
    </row>
    <row r="2667" spans="1:5">
      <c r="A2667" s="5">
        <f t="shared" si="208"/>
        <v>266600000</v>
      </c>
      <c r="B2667" s="5">
        <f t="shared" si="211"/>
        <v>6.5278012043537378E-2</v>
      </c>
      <c r="C2667" s="5">
        <f t="shared" si="209"/>
        <v>8.1989183126682949E-2</v>
      </c>
      <c r="D2667">
        <f t="shared" si="210"/>
        <v>762.24359399267155</v>
      </c>
      <c r="E2667" s="5">
        <f t="shared" si="212"/>
        <v>391.98416742428412</v>
      </c>
    </row>
    <row r="2668" spans="1:5">
      <c r="A2668" s="5">
        <f t="shared" si="208"/>
        <v>266700000</v>
      </c>
      <c r="B2668" s="5">
        <f t="shared" si="211"/>
        <v>6.530249741939767E-2</v>
      </c>
      <c r="C2668" s="5">
        <f t="shared" si="209"/>
        <v>8.2019936758763484E-2</v>
      </c>
      <c r="D2668">
        <f t="shared" si="210"/>
        <v>761.95778837062687</v>
      </c>
      <c r="E2668" s="5">
        <f t="shared" si="212"/>
        <v>391.83797201513948</v>
      </c>
    </row>
    <row r="2669" spans="1:5">
      <c r="A2669" s="5">
        <f t="shared" si="208"/>
        <v>266800000</v>
      </c>
      <c r="B2669" s="5">
        <f t="shared" si="211"/>
        <v>6.5326982795257962E-2</v>
      </c>
      <c r="C2669" s="5">
        <f t="shared" si="209"/>
        <v>8.2050690390844006E-2</v>
      </c>
      <c r="D2669">
        <f t="shared" si="210"/>
        <v>761.67219699567545</v>
      </c>
      <c r="E2669" s="5">
        <f t="shared" si="212"/>
        <v>391.69188619853259</v>
      </c>
    </row>
    <row r="2670" spans="1:5">
      <c r="A2670" s="5">
        <f t="shared" ref="A2670:A2733" si="213">A2669+100000</f>
        <v>266900000</v>
      </c>
      <c r="B2670" s="5">
        <f t="shared" si="211"/>
        <v>6.5351468171118254E-2</v>
      </c>
      <c r="C2670" s="5">
        <f t="shared" ref="C2670:C2733" si="214">1.256*A2670/(PI()*$G$6)</f>
        <v>8.2081444022924527E-2</v>
      </c>
      <c r="D2670">
        <f t="shared" ref="D2670:D2733" si="215">($G$2*299792458/$G$6/2*9)^2/(4*$G$3*A2670*(1-EXP(-(C2670/B2670)))^2)</f>
        <v>761.38681962699968</v>
      </c>
      <c r="E2670" s="5">
        <f t="shared" si="212"/>
        <v>391.5459098512793</v>
      </c>
    </row>
    <row r="2671" spans="1:5">
      <c r="A2671" s="5">
        <f t="shared" si="213"/>
        <v>267000000</v>
      </c>
      <c r="B2671" s="5">
        <f t="shared" si="211"/>
        <v>6.5375953546978546E-2</v>
      </c>
      <c r="C2671" s="5">
        <f t="shared" si="214"/>
        <v>8.2112197655005062E-2</v>
      </c>
      <c r="D2671">
        <f t="shared" si="215"/>
        <v>761.10165602414304</v>
      </c>
      <c r="E2671" s="5">
        <f t="shared" si="212"/>
        <v>391.40004285038054</v>
      </c>
    </row>
    <row r="2672" spans="1:5">
      <c r="A2672" s="5">
        <f t="shared" si="213"/>
        <v>267100000</v>
      </c>
      <c r="B2672" s="5">
        <f t="shared" si="211"/>
        <v>6.5400438922838838E-2</v>
      </c>
      <c r="C2672" s="5">
        <f t="shared" si="214"/>
        <v>8.2142951287085583E-2</v>
      </c>
      <c r="D2672">
        <f t="shared" si="215"/>
        <v>760.81670594700938</v>
      </c>
      <c r="E2672" s="5">
        <f t="shared" si="212"/>
        <v>391.25428507302121</v>
      </c>
    </row>
    <row r="2673" spans="1:5">
      <c r="A2673" s="5">
        <f t="shared" si="213"/>
        <v>267200000</v>
      </c>
      <c r="B2673" s="5">
        <f t="shared" si="211"/>
        <v>6.542492429869913E-2</v>
      </c>
      <c r="C2673" s="5">
        <f t="shared" si="214"/>
        <v>8.2173704919166118E-2</v>
      </c>
      <c r="D2673">
        <f t="shared" si="215"/>
        <v>760.53196915586147</v>
      </c>
      <c r="E2673" s="5">
        <f t="shared" si="212"/>
        <v>391.10863639657003</v>
      </c>
    </row>
    <row r="2674" spans="1:5">
      <c r="A2674" s="5">
        <f t="shared" si="213"/>
        <v>267300000</v>
      </c>
      <c r="B2674" s="5">
        <f t="shared" si="211"/>
        <v>6.5449409674559422E-2</v>
      </c>
      <c r="C2674" s="5">
        <f t="shared" si="214"/>
        <v>8.220445855124664E-2</v>
      </c>
      <c r="D2674">
        <f t="shared" si="215"/>
        <v>760.24744541132156</v>
      </c>
      <c r="E2674" s="5">
        <f t="shared" si="212"/>
        <v>390.96309669857959</v>
      </c>
    </row>
    <row r="2675" spans="1:5">
      <c r="A2675" s="5">
        <f t="shared" si="213"/>
        <v>267400000</v>
      </c>
      <c r="B2675" s="5">
        <f t="shared" si="211"/>
        <v>6.5473895050419714E-2</v>
      </c>
      <c r="C2675" s="5">
        <f t="shared" si="214"/>
        <v>8.2235212183327161E-2</v>
      </c>
      <c r="D2675">
        <f t="shared" si="215"/>
        <v>759.96313447436876</v>
      </c>
      <c r="E2675" s="5">
        <f t="shared" si="212"/>
        <v>390.81766585678497</v>
      </c>
    </row>
    <row r="2676" spans="1:5">
      <c r="A2676" s="5">
        <f t="shared" si="213"/>
        <v>267500000</v>
      </c>
      <c r="B2676" s="5">
        <f t="shared" si="211"/>
        <v>6.5498380426280006E-2</v>
      </c>
      <c r="C2676" s="5">
        <f t="shared" si="214"/>
        <v>8.2265965815407696E-2</v>
      </c>
      <c r="D2676">
        <f t="shared" si="215"/>
        <v>759.67903610634085</v>
      </c>
      <c r="E2676" s="5">
        <f t="shared" si="212"/>
        <v>390.67234374910453</v>
      </c>
    </row>
    <row r="2677" spans="1:5">
      <c r="A2677" s="5">
        <f t="shared" si="213"/>
        <v>267600000</v>
      </c>
      <c r="B2677" s="5">
        <f t="shared" si="211"/>
        <v>6.5522865802140298E-2</v>
      </c>
      <c r="C2677" s="5">
        <f t="shared" si="214"/>
        <v>8.2296719447488217E-2</v>
      </c>
      <c r="D2677">
        <f t="shared" si="215"/>
        <v>759.39515006893214</v>
      </c>
      <c r="E2677" s="5">
        <f t="shared" si="212"/>
        <v>390.52713025363914</v>
      </c>
    </row>
    <row r="2678" spans="1:5">
      <c r="A2678" s="5">
        <f t="shared" si="213"/>
        <v>267700000</v>
      </c>
      <c r="B2678" s="5">
        <f t="shared" si="211"/>
        <v>6.554735117800059E-2</v>
      </c>
      <c r="C2678" s="5">
        <f t="shared" si="214"/>
        <v>8.2327473079568739E-2</v>
      </c>
      <c r="D2678">
        <f t="shared" si="215"/>
        <v>759.111476124192</v>
      </c>
      <c r="E2678" s="5">
        <f t="shared" si="212"/>
        <v>390.3820252486716</v>
      </c>
    </row>
    <row r="2679" spans="1:5">
      <c r="A2679" s="5">
        <f t="shared" si="213"/>
        <v>267800000</v>
      </c>
      <c r="B2679" s="5">
        <f t="shared" si="211"/>
        <v>6.5571836553860882E-2</v>
      </c>
      <c r="C2679" s="5">
        <f t="shared" si="214"/>
        <v>8.2358226711649274E-2</v>
      </c>
      <c r="D2679">
        <f t="shared" si="215"/>
        <v>758.82801403452663</v>
      </c>
      <c r="E2679" s="5">
        <f t="shared" si="212"/>
        <v>390.23702861266679</v>
      </c>
    </row>
    <row r="2680" spans="1:5">
      <c r="A2680" s="5">
        <f t="shared" si="213"/>
        <v>267900000</v>
      </c>
      <c r="B2680" s="5">
        <f t="shared" si="211"/>
        <v>6.5596321929721174E-2</v>
      </c>
      <c r="C2680" s="5">
        <f t="shared" si="214"/>
        <v>8.2388980343729795E-2</v>
      </c>
      <c r="D2680">
        <f t="shared" si="215"/>
        <v>758.54476356269595</v>
      </c>
      <c r="E2680" s="5">
        <f t="shared" si="212"/>
        <v>390.09214022427068</v>
      </c>
    </row>
    <row r="2681" spans="1:5">
      <c r="A2681" s="5">
        <f t="shared" si="213"/>
        <v>268000000</v>
      </c>
      <c r="B2681" s="5">
        <f t="shared" si="211"/>
        <v>6.5620807305581466E-2</v>
      </c>
      <c r="C2681" s="5">
        <f t="shared" si="214"/>
        <v>8.2419733975810316E-2</v>
      </c>
      <c r="D2681">
        <f t="shared" si="215"/>
        <v>758.2617244718142</v>
      </c>
      <c r="E2681" s="5">
        <f t="shared" si="212"/>
        <v>389.94735996231077</v>
      </c>
    </row>
    <row r="2682" spans="1:5">
      <c r="A2682" s="5">
        <f t="shared" si="213"/>
        <v>268100000</v>
      </c>
      <c r="B2682" s="5">
        <f t="shared" si="211"/>
        <v>6.5645292681441758E-2</v>
      </c>
      <c r="C2682" s="5">
        <f t="shared" si="214"/>
        <v>8.2450487607890852E-2</v>
      </c>
      <c r="D2682">
        <f t="shared" si="215"/>
        <v>757.97889652534957</v>
      </c>
      <c r="E2682" s="5">
        <f t="shared" si="212"/>
        <v>389.80268770579505</v>
      </c>
    </row>
    <row r="2683" spans="1:5">
      <c r="A2683" s="5">
        <f t="shared" si="213"/>
        <v>268200000</v>
      </c>
      <c r="B2683" s="5">
        <f t="shared" si="211"/>
        <v>6.566977805730205E-2</v>
      </c>
      <c r="C2683" s="5">
        <f t="shared" si="214"/>
        <v>8.2481241239971373E-2</v>
      </c>
      <c r="D2683">
        <f t="shared" si="215"/>
        <v>757.69627948712241</v>
      </c>
      <c r="E2683" s="5">
        <f t="shared" si="212"/>
        <v>389.65812333391222</v>
      </c>
    </row>
    <row r="2684" spans="1:5">
      <c r="A2684" s="5">
        <f t="shared" si="213"/>
        <v>268300000</v>
      </c>
      <c r="B2684" s="5">
        <f t="shared" si="211"/>
        <v>6.5694263433162342E-2</v>
      </c>
      <c r="C2684" s="5">
        <f t="shared" si="214"/>
        <v>8.2511994872051894E-2</v>
      </c>
      <c r="D2684">
        <f t="shared" si="215"/>
        <v>757.4138731213053</v>
      </c>
      <c r="E2684" s="5">
        <f t="shared" si="212"/>
        <v>389.51366672603064</v>
      </c>
    </row>
    <row r="2685" spans="1:5">
      <c r="A2685" s="5">
        <f t="shared" si="213"/>
        <v>268400000</v>
      </c>
      <c r="B2685" s="5">
        <f t="shared" si="211"/>
        <v>6.5718748809022634E-2</v>
      </c>
      <c r="C2685" s="5">
        <f t="shared" si="214"/>
        <v>8.2542748504132429E-2</v>
      </c>
      <c r="D2685">
        <f t="shared" si="215"/>
        <v>757.13167719242256</v>
      </c>
      <c r="E2685" s="5">
        <f t="shared" si="212"/>
        <v>389.36931776169888</v>
      </c>
    </row>
    <row r="2686" spans="1:5">
      <c r="A2686" s="5">
        <f t="shared" si="213"/>
        <v>268500000</v>
      </c>
      <c r="B2686" s="5">
        <f t="shared" si="211"/>
        <v>6.5743234184882926E-2</v>
      </c>
      <c r="C2686" s="5">
        <f t="shared" si="214"/>
        <v>8.2573502136212951E-2</v>
      </c>
      <c r="D2686">
        <f t="shared" si="215"/>
        <v>756.84969146534911</v>
      </c>
      <c r="E2686" s="5">
        <f t="shared" si="212"/>
        <v>389.22507632064492</v>
      </c>
    </row>
    <row r="2687" spans="1:5">
      <c r="A2687" s="5">
        <f t="shared" si="213"/>
        <v>268600000</v>
      </c>
      <c r="B2687" s="5">
        <f t="shared" si="211"/>
        <v>6.5767719560743218E-2</v>
      </c>
      <c r="C2687" s="5">
        <f t="shared" si="214"/>
        <v>8.2604255768293486E-2</v>
      </c>
      <c r="D2687">
        <f t="shared" si="215"/>
        <v>756.56791570530982</v>
      </c>
      <c r="E2687" s="5">
        <f t="shared" si="212"/>
        <v>389.08094228277554</v>
      </c>
    </row>
    <row r="2688" spans="1:5">
      <c r="A2688" s="5">
        <f t="shared" si="213"/>
        <v>268700000</v>
      </c>
      <c r="B2688" s="5">
        <f t="shared" si="211"/>
        <v>6.579220493660351E-2</v>
      </c>
      <c r="C2688" s="5">
        <f t="shared" si="214"/>
        <v>8.2635009400374007E-2</v>
      </c>
      <c r="D2688">
        <f t="shared" si="215"/>
        <v>756.28634967787946</v>
      </c>
      <c r="E2688" s="5">
        <f t="shared" si="212"/>
        <v>388.93691552817671</v>
      </c>
    </row>
    <row r="2689" spans="1:5">
      <c r="A2689" s="5">
        <f t="shared" si="213"/>
        <v>268800000</v>
      </c>
      <c r="B2689" s="5">
        <f t="shared" si="211"/>
        <v>6.5816690312463802E-2</v>
      </c>
      <c r="C2689" s="5">
        <f t="shared" si="214"/>
        <v>8.2665763032454528E-2</v>
      </c>
      <c r="D2689">
        <f t="shared" si="215"/>
        <v>756.0049931489815</v>
      </c>
      <c r="E2689" s="5">
        <f t="shared" si="212"/>
        <v>388.79299593711244</v>
      </c>
    </row>
    <row r="2690" spans="1:5">
      <c r="A2690" s="5">
        <f t="shared" si="213"/>
        <v>268900000</v>
      </c>
      <c r="B2690" s="5">
        <f t="shared" si="211"/>
        <v>6.5841175688324094E-2</v>
      </c>
      <c r="C2690" s="5">
        <f t="shared" si="214"/>
        <v>8.2696516664535064E-2</v>
      </c>
      <c r="D2690">
        <f t="shared" si="215"/>
        <v>755.7238458848874</v>
      </c>
      <c r="E2690" s="5">
        <f t="shared" si="212"/>
        <v>388.64918339002531</v>
      </c>
    </row>
    <row r="2691" spans="1:5">
      <c r="A2691" s="5">
        <f t="shared" si="213"/>
        <v>269000000</v>
      </c>
      <c r="B2691" s="5">
        <f t="shared" ref="B2691:B2754" si="216">A2691/(PI()*1300000000)</f>
        <v>6.5865661064184386E-2</v>
      </c>
      <c r="C2691" s="5">
        <f t="shared" si="214"/>
        <v>8.2727270296615585E-2</v>
      </c>
      <c r="D2691">
        <f t="shared" si="215"/>
        <v>755.44290765221649</v>
      </c>
      <c r="E2691" s="5">
        <f t="shared" ref="E2691:E2754" si="217">($G$2*299792458/$G$6/2*9)^2/(4*$G$3*A2691)*(1+($G$7*$G$3*A2691)/($G$2*299792458/$G$6/2*9))^2</f>
        <v>388.50547776753518</v>
      </c>
    </row>
    <row r="2692" spans="1:5">
      <c r="A2692" s="5">
        <f t="shared" si="213"/>
        <v>269100000</v>
      </c>
      <c r="B2692" s="5">
        <f t="shared" si="216"/>
        <v>6.5890146440044678E-2</v>
      </c>
      <c r="C2692" s="5">
        <f t="shared" si="214"/>
        <v>8.2758023928696106E-2</v>
      </c>
      <c r="D2692">
        <f t="shared" si="215"/>
        <v>755.16217821793475</v>
      </c>
      <c r="E2692" s="5">
        <f t="shared" si="217"/>
        <v>388.36187895043992</v>
      </c>
    </row>
    <row r="2693" spans="1:5">
      <c r="A2693" s="5">
        <f t="shared" si="213"/>
        <v>269200000</v>
      </c>
      <c r="B2693" s="5">
        <f t="shared" si="216"/>
        <v>6.591463181590497E-2</v>
      </c>
      <c r="C2693" s="5">
        <f t="shared" si="214"/>
        <v>8.2788777560776641E-2</v>
      </c>
      <c r="D2693">
        <f t="shared" si="215"/>
        <v>754.88165734935444</v>
      </c>
      <c r="E2693" s="5">
        <f t="shared" si="217"/>
        <v>388.21838681971371</v>
      </c>
    </row>
    <row r="2694" spans="1:5">
      <c r="A2694" s="5">
        <f t="shared" si="213"/>
        <v>269300000</v>
      </c>
      <c r="B2694" s="5">
        <f t="shared" si="216"/>
        <v>6.5939117191765262E-2</v>
      </c>
      <c r="C2694" s="5">
        <f t="shared" si="214"/>
        <v>8.2819531192857163E-2</v>
      </c>
      <c r="D2694">
        <f t="shared" si="215"/>
        <v>754.60134481413377</v>
      </c>
      <c r="E2694" s="5">
        <f t="shared" si="217"/>
        <v>388.07500125650841</v>
      </c>
    </row>
    <row r="2695" spans="1:5">
      <c r="A2695" s="5">
        <f t="shared" si="213"/>
        <v>269400000</v>
      </c>
      <c r="B2695" s="5">
        <f t="shared" si="216"/>
        <v>6.5963602567625554E-2</v>
      </c>
      <c r="C2695" s="5">
        <f t="shared" si="214"/>
        <v>8.2850284824937684E-2</v>
      </c>
      <c r="D2695">
        <f t="shared" si="215"/>
        <v>754.32124038027553</v>
      </c>
      <c r="E2695" s="5">
        <f t="shared" si="217"/>
        <v>387.93172214215173</v>
      </c>
    </row>
    <row r="2696" spans="1:5">
      <c r="A2696" s="5">
        <f t="shared" si="213"/>
        <v>269500000</v>
      </c>
      <c r="B2696" s="5">
        <f t="shared" si="216"/>
        <v>6.5988087943485846E-2</v>
      </c>
      <c r="C2696" s="5">
        <f t="shared" si="214"/>
        <v>8.2881038457018219E-2</v>
      </c>
      <c r="D2696">
        <f t="shared" si="215"/>
        <v>754.0413438161271</v>
      </c>
      <c r="E2696" s="5">
        <f t="shared" si="217"/>
        <v>387.7885493581478</v>
      </c>
    </row>
    <row r="2697" spans="1:5">
      <c r="A2697" s="5">
        <f t="shared" si="213"/>
        <v>269600000</v>
      </c>
      <c r="B2697" s="5">
        <f t="shared" si="216"/>
        <v>6.6012573319346138E-2</v>
      </c>
      <c r="C2697" s="5">
        <f t="shared" si="214"/>
        <v>8.291179208909874E-2</v>
      </c>
      <c r="D2697">
        <f t="shared" si="215"/>
        <v>753.76165489037919</v>
      </c>
      <c r="E2697" s="5">
        <f t="shared" si="217"/>
        <v>387.64548278617661</v>
      </c>
    </row>
    <row r="2698" spans="1:5">
      <c r="A2698" s="5">
        <f t="shared" si="213"/>
        <v>269700000</v>
      </c>
      <c r="B2698" s="5">
        <f t="shared" si="216"/>
        <v>6.603705869520643E-2</v>
      </c>
      <c r="C2698" s="5">
        <f t="shared" si="214"/>
        <v>8.2942545721179262E-2</v>
      </c>
      <c r="D2698">
        <f t="shared" si="215"/>
        <v>753.48217337206609</v>
      </c>
      <c r="E2698" s="5">
        <f t="shared" si="217"/>
        <v>387.50252230809332</v>
      </c>
    </row>
    <row r="2699" spans="1:5">
      <c r="A2699" s="5">
        <f t="shared" si="213"/>
        <v>269800000</v>
      </c>
      <c r="B2699" s="5">
        <f t="shared" si="216"/>
        <v>6.6061544071066722E-2</v>
      </c>
      <c r="C2699" s="5">
        <f t="shared" si="214"/>
        <v>8.2973299353259797E-2</v>
      </c>
      <c r="D2699">
        <f t="shared" si="215"/>
        <v>753.20289903056425</v>
      </c>
      <c r="E2699" s="5">
        <f t="shared" si="217"/>
        <v>387.35966780592855</v>
      </c>
    </row>
    <row r="2700" spans="1:5">
      <c r="A2700" s="5">
        <f t="shared" si="213"/>
        <v>269900000</v>
      </c>
      <c r="B2700" s="5">
        <f t="shared" si="216"/>
        <v>6.6086029446927014E-2</v>
      </c>
      <c r="C2700" s="5">
        <f t="shared" si="214"/>
        <v>8.3004052985340318E-2</v>
      </c>
      <c r="D2700">
        <f t="shared" si="215"/>
        <v>752.9238316355918</v>
      </c>
      <c r="E2700" s="5">
        <f t="shared" si="217"/>
        <v>387.21691916188769</v>
      </c>
    </row>
    <row r="2701" spans="1:5">
      <c r="A2701" s="5">
        <f t="shared" si="213"/>
        <v>270000000</v>
      </c>
      <c r="B2701" s="5">
        <f t="shared" si="216"/>
        <v>6.6110514822787292E-2</v>
      </c>
      <c r="C2701" s="5">
        <f t="shared" si="214"/>
        <v>8.3034806617420853E-2</v>
      </c>
      <c r="D2701">
        <f t="shared" si="215"/>
        <v>752.6449709572081</v>
      </c>
      <c r="E2701" s="5">
        <f t="shared" si="217"/>
        <v>387.07427625835072</v>
      </c>
    </row>
    <row r="2702" spans="1:5">
      <c r="A2702" s="5">
        <f t="shared" si="213"/>
        <v>270100000</v>
      </c>
      <c r="B2702" s="5">
        <f t="shared" si="216"/>
        <v>6.6135000198647584E-2</v>
      </c>
      <c r="C2702" s="5">
        <f t="shared" si="214"/>
        <v>8.3065560249501375E-2</v>
      </c>
      <c r="D2702">
        <f t="shared" si="215"/>
        <v>752.36631676581339</v>
      </c>
      <c r="E2702" s="5">
        <f t="shared" si="217"/>
        <v>386.93173897787148</v>
      </c>
    </row>
    <row r="2703" spans="1:5">
      <c r="A2703" s="5">
        <f t="shared" si="213"/>
        <v>270200000</v>
      </c>
      <c r="B2703" s="5">
        <f t="shared" si="216"/>
        <v>6.6159485574507876E-2</v>
      </c>
      <c r="C2703" s="5">
        <f t="shared" si="214"/>
        <v>8.3096313881581896E-2</v>
      </c>
      <c r="D2703">
        <f t="shared" si="215"/>
        <v>752.08786883214736</v>
      </c>
      <c r="E2703" s="5">
        <f t="shared" si="217"/>
        <v>386.78930720317777</v>
      </c>
    </row>
    <row r="2704" spans="1:5">
      <c r="A2704" s="5">
        <f t="shared" si="213"/>
        <v>270300000</v>
      </c>
      <c r="B2704" s="5">
        <f t="shared" si="216"/>
        <v>6.6183970950368168E-2</v>
      </c>
      <c r="C2704" s="5">
        <f t="shared" si="214"/>
        <v>8.3127067513662431E-2</v>
      </c>
      <c r="D2704">
        <f t="shared" si="215"/>
        <v>751.80962692728895</v>
      </c>
      <c r="E2704" s="5">
        <f t="shared" si="217"/>
        <v>386.64698081717125</v>
      </c>
    </row>
    <row r="2705" spans="1:5">
      <c r="A2705" s="5">
        <f t="shared" si="213"/>
        <v>270400000</v>
      </c>
      <c r="B2705" s="5">
        <f t="shared" si="216"/>
        <v>6.620845632622846E-2</v>
      </c>
      <c r="C2705" s="5">
        <f t="shared" si="214"/>
        <v>8.3157821145742952E-2</v>
      </c>
      <c r="D2705">
        <f t="shared" si="215"/>
        <v>751.5315908226562</v>
      </c>
      <c r="E2705" s="5">
        <f t="shared" si="217"/>
        <v>386.50475970292666</v>
      </c>
    </row>
    <row r="2706" spans="1:5">
      <c r="A2706" s="5">
        <f t="shared" si="213"/>
        <v>270500000</v>
      </c>
      <c r="B2706" s="5">
        <f t="shared" si="216"/>
        <v>6.6232941702088752E-2</v>
      </c>
      <c r="C2706" s="5">
        <f t="shared" si="214"/>
        <v>8.3188574777823474E-2</v>
      </c>
      <c r="D2706">
        <f t="shared" si="215"/>
        <v>751.25376029000449</v>
      </c>
      <c r="E2706" s="5">
        <f t="shared" si="217"/>
        <v>386.36264374369142</v>
      </c>
    </row>
    <row r="2707" spans="1:5">
      <c r="A2707" s="5">
        <f t="shared" si="213"/>
        <v>270600000</v>
      </c>
      <c r="B2707" s="5">
        <f t="shared" si="216"/>
        <v>6.6257427077949044E-2</v>
      </c>
      <c r="C2707" s="5">
        <f t="shared" si="214"/>
        <v>8.3219328409904009E-2</v>
      </c>
      <c r="D2707">
        <f t="shared" si="215"/>
        <v>750.97613510142719</v>
      </c>
      <c r="E2707" s="5">
        <f t="shared" si="217"/>
        <v>386.22063282288582</v>
      </c>
    </row>
    <row r="2708" spans="1:5">
      <c r="A2708" s="5">
        <f t="shared" si="213"/>
        <v>270700000</v>
      </c>
      <c r="B2708" s="5">
        <f t="shared" si="216"/>
        <v>6.6281912453809336E-2</v>
      </c>
      <c r="C2708" s="5">
        <f t="shared" si="214"/>
        <v>8.325008204198453E-2</v>
      </c>
      <c r="D2708">
        <f t="shared" si="215"/>
        <v>750.69871502935439</v>
      </c>
      <c r="E2708" s="5">
        <f t="shared" si="217"/>
        <v>386.07872682410215</v>
      </c>
    </row>
    <row r="2709" spans="1:5">
      <c r="A2709" s="5">
        <f t="shared" si="213"/>
        <v>270800000</v>
      </c>
      <c r="B2709" s="5">
        <f t="shared" si="216"/>
        <v>6.6306397829669628E-2</v>
      </c>
      <c r="C2709" s="5">
        <f t="shared" si="214"/>
        <v>8.3280835674065051E-2</v>
      </c>
      <c r="D2709">
        <f t="shared" si="215"/>
        <v>750.4214998465518</v>
      </c>
      <c r="E2709" s="5">
        <f t="shared" si="217"/>
        <v>385.93692563110488</v>
      </c>
    </row>
    <row r="2710" spans="1:5">
      <c r="A2710" s="5">
        <f t="shared" si="213"/>
        <v>270900000</v>
      </c>
      <c r="B2710" s="5">
        <f t="shared" si="216"/>
        <v>6.633088320552992E-2</v>
      </c>
      <c r="C2710" s="5">
        <f t="shared" si="214"/>
        <v>8.3311589306145586E-2</v>
      </c>
      <c r="D2710">
        <f t="shared" si="215"/>
        <v>750.14448932612117</v>
      </c>
      <c r="E2710" s="5">
        <f t="shared" si="217"/>
        <v>385.79522912783028</v>
      </c>
    </row>
    <row r="2711" spans="1:5">
      <c r="A2711" s="5">
        <f t="shared" si="213"/>
        <v>271000000</v>
      </c>
      <c r="B2711" s="5">
        <f t="shared" si="216"/>
        <v>6.6355368581390212E-2</v>
      </c>
      <c r="C2711" s="5">
        <f t="shared" si="214"/>
        <v>8.3342342938226108E-2</v>
      </c>
      <c r="D2711">
        <f t="shared" si="215"/>
        <v>749.86768324149909</v>
      </c>
      <c r="E2711" s="5">
        <f t="shared" si="217"/>
        <v>385.65363719838524</v>
      </c>
    </row>
    <row r="2712" spans="1:5">
      <c r="A2712" s="5">
        <f t="shared" si="213"/>
        <v>271100000</v>
      </c>
      <c r="B2712" s="5">
        <f t="shared" si="216"/>
        <v>6.6379853957250504E-2</v>
      </c>
      <c r="C2712" s="5">
        <f t="shared" si="214"/>
        <v>8.3373096570306629E-2</v>
      </c>
      <c r="D2712">
        <f t="shared" si="215"/>
        <v>749.59108136645602</v>
      </c>
      <c r="E2712" s="5">
        <f t="shared" si="217"/>
        <v>385.51214972704815</v>
      </c>
    </row>
    <row r="2713" spans="1:5">
      <c r="A2713" s="5">
        <f t="shared" si="213"/>
        <v>271200000</v>
      </c>
      <c r="B2713" s="5">
        <f t="shared" si="216"/>
        <v>6.6404339333110796E-2</v>
      </c>
      <c r="C2713" s="5">
        <f t="shared" si="214"/>
        <v>8.3403850202387164E-2</v>
      </c>
      <c r="D2713">
        <f t="shared" si="215"/>
        <v>749.31468347509667</v>
      </c>
      <c r="E2713" s="5">
        <f t="shared" si="217"/>
        <v>385.37076659826818</v>
      </c>
    </row>
    <row r="2714" spans="1:5">
      <c r="A2714" s="5">
        <f t="shared" si="213"/>
        <v>271300000</v>
      </c>
      <c r="B2714" s="5">
        <f t="shared" si="216"/>
        <v>6.6428824708971088E-2</v>
      </c>
      <c r="C2714" s="5">
        <f t="shared" si="214"/>
        <v>8.3434603834467685E-2</v>
      </c>
      <c r="D2714">
        <f t="shared" si="215"/>
        <v>749.03848934185862</v>
      </c>
      <c r="E2714" s="5">
        <f t="shared" si="217"/>
        <v>385.22948769666453</v>
      </c>
    </row>
    <row r="2715" spans="1:5">
      <c r="A2715" s="5">
        <f t="shared" si="213"/>
        <v>271400000</v>
      </c>
      <c r="B2715" s="5">
        <f t="shared" si="216"/>
        <v>6.645331008483138E-2</v>
      </c>
      <c r="C2715" s="5">
        <f t="shared" si="214"/>
        <v>8.3465357466548221E-2</v>
      </c>
      <c r="D2715">
        <f t="shared" si="215"/>
        <v>748.76249874151131</v>
      </c>
      <c r="E2715" s="5">
        <f t="shared" si="217"/>
        <v>385.08831290702676</v>
      </c>
    </row>
    <row r="2716" spans="1:5">
      <c r="A2716" s="5">
        <f t="shared" si="213"/>
        <v>271500000</v>
      </c>
      <c r="B2716" s="5">
        <f t="shared" si="216"/>
        <v>6.6477795460691672E-2</v>
      </c>
      <c r="C2716" s="5">
        <f t="shared" si="214"/>
        <v>8.3496111098628742E-2</v>
      </c>
      <c r="D2716">
        <f t="shared" si="215"/>
        <v>748.48671144915738</v>
      </c>
      <c r="E2716" s="5">
        <f t="shared" si="217"/>
        <v>384.94724211431384</v>
      </c>
    </row>
    <row r="2717" spans="1:5">
      <c r="A2717" s="5">
        <f t="shared" si="213"/>
        <v>271600000</v>
      </c>
      <c r="B2717" s="5">
        <f t="shared" si="216"/>
        <v>6.6502280836551964E-2</v>
      </c>
      <c r="C2717" s="5">
        <f t="shared" si="214"/>
        <v>8.3526864730709263E-2</v>
      </c>
      <c r="D2717">
        <f t="shared" si="215"/>
        <v>748.21112724022919</v>
      </c>
      <c r="E2717" s="5">
        <f t="shared" si="217"/>
        <v>384.80627520365454</v>
      </c>
    </row>
    <row r="2718" spans="1:5">
      <c r="A2718" s="5">
        <f t="shared" si="213"/>
        <v>271700000</v>
      </c>
      <c r="B2718" s="5">
        <f t="shared" si="216"/>
        <v>6.6526766212412256E-2</v>
      </c>
      <c r="C2718" s="5">
        <f t="shared" si="214"/>
        <v>8.3557618362789798E-2</v>
      </c>
      <c r="D2718">
        <f t="shared" si="215"/>
        <v>747.93574589049024</v>
      </c>
      <c r="E2718" s="5">
        <f t="shared" si="217"/>
        <v>384.66541206034651</v>
      </c>
    </row>
    <row r="2719" spans="1:5">
      <c r="A2719" s="5">
        <f t="shared" si="213"/>
        <v>271800000</v>
      </c>
      <c r="B2719" s="5">
        <f t="shared" si="216"/>
        <v>6.6551251588272547E-2</v>
      </c>
      <c r="C2719" s="5">
        <f t="shared" si="214"/>
        <v>8.358837199487032E-2</v>
      </c>
      <c r="D2719">
        <f t="shared" si="215"/>
        <v>747.66056717603465</v>
      </c>
      <c r="E2719" s="5">
        <f t="shared" si="217"/>
        <v>384.5246525698563</v>
      </c>
    </row>
    <row r="2720" spans="1:5">
      <c r="A2720" s="5">
        <f t="shared" si="213"/>
        <v>271900000</v>
      </c>
      <c r="B2720" s="5">
        <f t="shared" si="216"/>
        <v>6.6575736964132839E-2</v>
      </c>
      <c r="C2720" s="5">
        <f t="shared" si="214"/>
        <v>8.3619125626950841E-2</v>
      </c>
      <c r="D2720">
        <f t="shared" si="215"/>
        <v>747.3855908732852</v>
      </c>
      <c r="E2720" s="5">
        <f t="shared" si="217"/>
        <v>384.38399661781875</v>
      </c>
    </row>
    <row r="2721" spans="1:5">
      <c r="A2721" s="5">
        <f t="shared" si="213"/>
        <v>272000000</v>
      </c>
      <c r="B2721" s="5">
        <f t="shared" si="216"/>
        <v>6.6600222339993131E-2</v>
      </c>
      <c r="C2721" s="5">
        <f t="shared" si="214"/>
        <v>8.3649879259031376E-2</v>
      </c>
      <c r="D2721">
        <f t="shared" si="215"/>
        <v>747.11081675899345</v>
      </c>
      <c r="E2721" s="5">
        <f t="shared" si="217"/>
        <v>384.24344409003703</v>
      </c>
    </row>
    <row r="2722" spans="1:5">
      <c r="A2722" s="5">
        <f t="shared" si="213"/>
        <v>272100000</v>
      </c>
      <c r="B2722" s="5">
        <f t="shared" si="216"/>
        <v>6.6624707715853423E-2</v>
      </c>
      <c r="C2722" s="5">
        <f t="shared" si="214"/>
        <v>8.3680632891111897E-2</v>
      </c>
      <c r="D2722">
        <f t="shared" si="215"/>
        <v>746.83624461023976</v>
      </c>
      <c r="E2722" s="5">
        <f t="shared" si="217"/>
        <v>384.10299487248238</v>
      </c>
    </row>
    <row r="2723" spans="1:5">
      <c r="A2723" s="5">
        <f t="shared" si="213"/>
        <v>272200000</v>
      </c>
      <c r="B2723" s="5">
        <f t="shared" si="216"/>
        <v>6.6649193091713715E-2</v>
      </c>
      <c r="C2723" s="5">
        <f t="shared" si="214"/>
        <v>8.3711386523192419E-2</v>
      </c>
      <c r="D2723">
        <f t="shared" si="215"/>
        <v>746.56187420443143</v>
      </c>
      <c r="E2723" s="5">
        <f t="shared" si="217"/>
        <v>383.96264885129318</v>
      </c>
    </row>
    <row r="2724" spans="1:5">
      <c r="A2724" s="5">
        <f t="shared" si="213"/>
        <v>272300000</v>
      </c>
      <c r="B2724" s="5">
        <f t="shared" si="216"/>
        <v>6.6673678467574007E-2</v>
      </c>
      <c r="C2724" s="5">
        <f t="shared" si="214"/>
        <v>8.3742140155272954E-2</v>
      </c>
      <c r="D2724">
        <f t="shared" si="215"/>
        <v>746.28770531930297</v>
      </c>
      <c r="E2724" s="5">
        <f t="shared" si="217"/>
        <v>383.82240591277548</v>
      </c>
    </row>
    <row r="2725" spans="1:5">
      <c r="A2725" s="5">
        <f t="shared" si="213"/>
        <v>272400000</v>
      </c>
      <c r="B2725" s="5">
        <f t="shared" si="216"/>
        <v>6.6698163843434299E-2</v>
      </c>
      <c r="C2725" s="5">
        <f t="shared" si="214"/>
        <v>8.3772893787353475E-2</v>
      </c>
      <c r="D2725">
        <f t="shared" si="215"/>
        <v>746.01373773291562</v>
      </c>
      <c r="E2725" s="5">
        <f t="shared" si="217"/>
        <v>383.68226594340211</v>
      </c>
    </row>
    <row r="2726" spans="1:5">
      <c r="A2726" s="5">
        <f t="shared" si="213"/>
        <v>272500000</v>
      </c>
      <c r="B2726" s="5">
        <f t="shared" si="216"/>
        <v>6.6722649219294591E-2</v>
      </c>
      <c r="C2726" s="5">
        <f t="shared" si="214"/>
        <v>8.3803647419433996E-2</v>
      </c>
      <c r="D2726">
        <f t="shared" si="215"/>
        <v>745.73997122365597</v>
      </c>
      <c r="E2726" s="5">
        <f t="shared" si="217"/>
        <v>383.54222882981247</v>
      </c>
    </row>
    <row r="2727" spans="1:5">
      <c r="A2727" s="5">
        <f t="shared" si="213"/>
        <v>272600000</v>
      </c>
      <c r="B2727" s="5">
        <f t="shared" si="216"/>
        <v>6.6747134595154883E-2</v>
      </c>
      <c r="C2727" s="5">
        <f t="shared" si="214"/>
        <v>8.3834401051514532E-2</v>
      </c>
      <c r="D2727">
        <f t="shared" si="215"/>
        <v>745.46640557023557</v>
      </c>
      <c r="E2727" s="5">
        <f t="shared" si="217"/>
        <v>383.40229445881238</v>
      </c>
    </row>
    <row r="2728" spans="1:5">
      <c r="A2728" s="5">
        <f t="shared" si="213"/>
        <v>272700000</v>
      </c>
      <c r="B2728" s="5">
        <f t="shared" si="216"/>
        <v>6.6771619971015175E-2</v>
      </c>
      <c r="C2728" s="5">
        <f t="shared" si="214"/>
        <v>8.3865154683595053E-2</v>
      </c>
      <c r="D2728">
        <f t="shared" si="215"/>
        <v>745.1930405516913</v>
      </c>
      <c r="E2728" s="5">
        <f t="shared" si="217"/>
        <v>383.26246271737392</v>
      </c>
    </row>
    <row r="2729" spans="1:5">
      <c r="A2729" s="5">
        <f t="shared" si="213"/>
        <v>272800000</v>
      </c>
      <c r="B2729" s="5">
        <f t="shared" si="216"/>
        <v>6.6796105346875467E-2</v>
      </c>
      <c r="C2729" s="5">
        <f t="shared" si="214"/>
        <v>8.3895908315675588E-2</v>
      </c>
      <c r="D2729">
        <f t="shared" si="215"/>
        <v>744.91987594738362</v>
      </c>
      <c r="E2729" s="5">
        <f t="shared" si="217"/>
        <v>383.12273349263432</v>
      </c>
    </row>
    <row r="2730" spans="1:5">
      <c r="A2730" s="5">
        <f t="shared" si="213"/>
        <v>272900000</v>
      </c>
      <c r="B2730" s="5">
        <f t="shared" si="216"/>
        <v>6.6820590722735759E-2</v>
      </c>
      <c r="C2730" s="5">
        <f t="shared" si="214"/>
        <v>8.3926661947756109E-2</v>
      </c>
      <c r="D2730">
        <f t="shared" si="215"/>
        <v>744.64691153699596</v>
      </c>
      <c r="E2730" s="5">
        <f t="shared" si="217"/>
        <v>382.98310667189668</v>
      </c>
    </row>
    <row r="2731" spans="1:5">
      <c r="A2731" s="5">
        <f t="shared" si="213"/>
        <v>273000000</v>
      </c>
      <c r="B2731" s="5">
        <f t="shared" si="216"/>
        <v>6.6845076098596051E-2</v>
      </c>
      <c r="C2731" s="5">
        <f t="shared" si="214"/>
        <v>8.3957415579836631E-2</v>
      </c>
      <c r="D2731">
        <f t="shared" si="215"/>
        <v>744.37414710053565</v>
      </c>
      <c r="E2731" s="5">
        <f t="shared" si="217"/>
        <v>382.8435821426292</v>
      </c>
    </row>
    <row r="2732" spans="1:5">
      <c r="A2732" s="5">
        <f t="shared" si="213"/>
        <v>273100000</v>
      </c>
      <c r="B2732" s="5">
        <f t="shared" si="216"/>
        <v>6.6869561474456343E-2</v>
      </c>
      <c r="C2732" s="5">
        <f t="shared" si="214"/>
        <v>8.3988169211917166E-2</v>
      </c>
      <c r="D2732">
        <f t="shared" si="215"/>
        <v>744.10158241833119</v>
      </c>
      <c r="E2732" s="5">
        <f t="shared" si="217"/>
        <v>382.70415979246474</v>
      </c>
    </row>
    <row r="2733" spans="1:5">
      <c r="A2733" s="5">
        <f t="shared" si="213"/>
        <v>273200000</v>
      </c>
      <c r="B2733" s="5">
        <f t="shared" si="216"/>
        <v>6.6894046850316635E-2</v>
      </c>
      <c r="C2733" s="5">
        <f t="shared" si="214"/>
        <v>8.4018922843997687E-2</v>
      </c>
      <c r="D2733">
        <f t="shared" si="215"/>
        <v>743.82921727103292</v>
      </c>
      <c r="E2733" s="5">
        <f t="shared" si="217"/>
        <v>382.56483950920097</v>
      </c>
    </row>
    <row r="2734" spans="1:5">
      <c r="A2734" s="5">
        <f t="shared" ref="A2734:A2797" si="218">A2733+100000</f>
        <v>273300000</v>
      </c>
      <c r="B2734" s="5">
        <f t="shared" si="216"/>
        <v>6.6918532226176927E-2</v>
      </c>
      <c r="C2734" s="5">
        <f t="shared" ref="C2734:C2797" si="219">1.256*A2734/(PI()*$G$6)</f>
        <v>8.4049676476078208E-2</v>
      </c>
      <c r="D2734">
        <f t="shared" ref="D2734:D2797" si="220">($G$2*299792458/$G$6/2*9)^2/(4*$G$3*A2734*(1-EXP(-(C2734/B2734)))^2)</f>
        <v>743.55705143961291</v>
      </c>
      <c r="E2734" s="5">
        <f t="shared" si="217"/>
        <v>382.42562118079934</v>
      </c>
    </row>
    <row r="2735" spans="1:5">
      <c r="A2735" s="5">
        <f t="shared" si="218"/>
        <v>273400000</v>
      </c>
      <c r="B2735" s="5">
        <f t="shared" si="216"/>
        <v>6.6943017602037219E-2</v>
      </c>
      <c r="C2735" s="5">
        <f t="shared" si="219"/>
        <v>8.4080430108158744E-2</v>
      </c>
      <c r="D2735">
        <f t="shared" si="220"/>
        <v>743.28508470536292</v>
      </c>
      <c r="E2735" s="5">
        <f t="shared" si="217"/>
        <v>382.28650469538559</v>
      </c>
    </row>
    <row r="2736" spans="1:5">
      <c r="A2736" s="5">
        <f t="shared" si="218"/>
        <v>273500000</v>
      </c>
      <c r="B2736" s="5">
        <f t="shared" si="216"/>
        <v>6.6967502977897511E-2</v>
      </c>
      <c r="C2736" s="5">
        <f t="shared" si="219"/>
        <v>8.4111183740239265E-2</v>
      </c>
      <c r="D2736">
        <f t="shared" si="220"/>
        <v>743.01331684989475</v>
      </c>
      <c r="E2736" s="5">
        <f t="shared" si="217"/>
        <v>382.14748994124892</v>
      </c>
    </row>
    <row r="2737" spans="1:5">
      <c r="A2737" s="5">
        <f t="shared" si="218"/>
        <v>273600000</v>
      </c>
      <c r="B2737" s="5">
        <f t="shared" si="216"/>
        <v>6.6991988353757789E-2</v>
      </c>
      <c r="C2737" s="5">
        <f t="shared" si="219"/>
        <v>8.4141937372319786E-2</v>
      </c>
      <c r="D2737">
        <f t="shared" si="220"/>
        <v>742.74174765513965</v>
      </c>
      <c r="E2737" s="5">
        <f t="shared" si="217"/>
        <v>382.00857680684214</v>
      </c>
    </row>
    <row r="2738" spans="1:5">
      <c r="A2738" s="5">
        <f t="shared" si="218"/>
        <v>273700000</v>
      </c>
      <c r="B2738" s="5">
        <f t="shared" si="216"/>
        <v>6.7016473729618081E-2</v>
      </c>
      <c r="C2738" s="5">
        <f t="shared" si="219"/>
        <v>8.4172691004400321E-2</v>
      </c>
      <c r="D2738">
        <f t="shared" si="220"/>
        <v>742.47037690334741</v>
      </c>
      <c r="E2738" s="5">
        <f t="shared" si="217"/>
        <v>381.86976518078029</v>
      </c>
    </row>
    <row r="2739" spans="1:5">
      <c r="A2739" s="5">
        <f t="shared" si="218"/>
        <v>273800000</v>
      </c>
      <c r="B2739" s="5">
        <f t="shared" si="216"/>
        <v>6.7040959105478373E-2</v>
      </c>
      <c r="C2739" s="5">
        <f t="shared" si="219"/>
        <v>8.4203444636480843E-2</v>
      </c>
      <c r="D2739">
        <f t="shared" si="220"/>
        <v>742.1992043770864</v>
      </c>
      <c r="E2739" s="5">
        <f t="shared" si="217"/>
        <v>381.731054951842</v>
      </c>
    </row>
    <row r="2740" spans="1:5">
      <c r="A2740" s="5">
        <f t="shared" si="218"/>
        <v>273900000</v>
      </c>
      <c r="B2740" s="5">
        <f t="shared" si="216"/>
        <v>6.7065444481338665E-2</v>
      </c>
      <c r="C2740" s="5">
        <f t="shared" si="219"/>
        <v>8.4234198268561364E-2</v>
      </c>
      <c r="D2740">
        <f t="shared" si="220"/>
        <v>741.92822985924136</v>
      </c>
      <c r="E2740" s="5">
        <f t="shared" si="217"/>
        <v>381.59244600896778</v>
      </c>
    </row>
    <row r="2741" spans="1:5">
      <c r="A2741" s="5">
        <f t="shared" si="218"/>
        <v>274000000</v>
      </c>
      <c r="B2741" s="5">
        <f t="shared" si="216"/>
        <v>6.7089929857198957E-2</v>
      </c>
      <c r="C2741" s="5">
        <f t="shared" si="219"/>
        <v>8.4264951900641899E-2</v>
      </c>
      <c r="D2741">
        <f t="shared" si="220"/>
        <v>741.65745313301534</v>
      </c>
      <c r="E2741" s="5">
        <f t="shared" si="217"/>
        <v>381.45393824126074</v>
      </c>
    </row>
    <row r="2742" spans="1:5">
      <c r="A2742" s="5">
        <f t="shared" si="218"/>
        <v>274100000</v>
      </c>
      <c r="B2742" s="5">
        <f t="shared" si="216"/>
        <v>6.7114415233059249E-2</v>
      </c>
      <c r="C2742" s="5">
        <f t="shared" si="219"/>
        <v>8.429570553272242E-2</v>
      </c>
      <c r="D2742">
        <f t="shared" si="220"/>
        <v>741.38687398192724</v>
      </c>
      <c r="E2742" s="5">
        <f t="shared" si="217"/>
        <v>381.31553153798552</v>
      </c>
    </row>
    <row r="2743" spans="1:5">
      <c r="A2743" s="5">
        <f t="shared" si="218"/>
        <v>274200000</v>
      </c>
      <c r="B2743" s="5">
        <f t="shared" si="216"/>
        <v>6.7138900608919541E-2</v>
      </c>
      <c r="C2743" s="5">
        <f t="shared" si="219"/>
        <v>8.4326459164802955E-2</v>
      </c>
      <c r="D2743">
        <f t="shared" si="220"/>
        <v>741.11649218981097</v>
      </c>
      <c r="E2743" s="5">
        <f t="shared" si="217"/>
        <v>381.17722578856814</v>
      </c>
    </row>
    <row r="2744" spans="1:5">
      <c r="A2744" s="5">
        <f t="shared" si="218"/>
        <v>274300000</v>
      </c>
      <c r="B2744" s="5">
        <f t="shared" si="216"/>
        <v>6.7163385984779833E-2</v>
      </c>
      <c r="C2744" s="5">
        <f t="shared" si="219"/>
        <v>8.4357212796883477E-2</v>
      </c>
      <c r="D2744">
        <f t="shared" si="220"/>
        <v>740.84630754081752</v>
      </c>
      <c r="E2744" s="5">
        <f t="shared" si="217"/>
        <v>381.03902088259622</v>
      </c>
    </row>
    <row r="2745" spans="1:5">
      <c r="A2745" s="5">
        <f t="shared" si="218"/>
        <v>274400000</v>
      </c>
      <c r="B2745" s="5">
        <f t="shared" si="216"/>
        <v>6.7187871360640125E-2</v>
      </c>
      <c r="C2745" s="5">
        <f t="shared" si="219"/>
        <v>8.4387966428963998E-2</v>
      </c>
      <c r="D2745">
        <f t="shared" si="220"/>
        <v>740.57631981941051</v>
      </c>
      <c r="E2745" s="5">
        <f t="shared" si="217"/>
        <v>380.9009167098182</v>
      </c>
    </row>
    <row r="2746" spans="1:5">
      <c r="A2746" s="5">
        <f t="shared" si="218"/>
        <v>274500000</v>
      </c>
      <c r="B2746" s="5">
        <f t="shared" si="216"/>
        <v>6.7212356736500417E-2</v>
      </c>
      <c r="C2746" s="5">
        <f t="shared" si="219"/>
        <v>8.4418720061044533E-2</v>
      </c>
      <c r="D2746">
        <f t="shared" si="220"/>
        <v>740.3065288103686</v>
      </c>
      <c r="E2746" s="5">
        <f t="shared" si="217"/>
        <v>380.76291316014317</v>
      </c>
    </row>
    <row r="2747" spans="1:5">
      <c r="A2747" s="5">
        <f t="shared" si="218"/>
        <v>274600000</v>
      </c>
      <c r="B2747" s="5">
        <f t="shared" si="216"/>
        <v>6.7236842112360709E-2</v>
      </c>
      <c r="C2747" s="5">
        <f t="shared" si="219"/>
        <v>8.4449473693125054E-2</v>
      </c>
      <c r="D2747">
        <f t="shared" si="220"/>
        <v>740.03693429878456</v>
      </c>
      <c r="E2747" s="5">
        <f t="shared" si="217"/>
        <v>380.62501012364049</v>
      </c>
    </row>
    <row r="2748" spans="1:5">
      <c r="A2748" s="5">
        <f t="shared" si="218"/>
        <v>274700000</v>
      </c>
      <c r="B2748" s="5">
        <f t="shared" si="216"/>
        <v>6.7261327488221001E-2</v>
      </c>
      <c r="C2748" s="5">
        <f t="shared" si="219"/>
        <v>8.4480227325205576E-2</v>
      </c>
      <c r="D2748">
        <f t="shared" si="220"/>
        <v>739.76753607006276</v>
      </c>
      <c r="E2748" s="5">
        <f t="shared" si="217"/>
        <v>380.48720749053962</v>
      </c>
    </row>
    <row r="2749" spans="1:5">
      <c r="A2749" s="5">
        <f t="shared" si="218"/>
        <v>274800000</v>
      </c>
      <c r="B2749" s="5">
        <f t="shared" si="216"/>
        <v>6.7285812864081293E-2</v>
      </c>
      <c r="C2749" s="5">
        <f t="shared" si="219"/>
        <v>8.4510980957286111E-2</v>
      </c>
      <c r="D2749">
        <f t="shared" si="220"/>
        <v>739.49833390992069</v>
      </c>
      <c r="E2749" s="5">
        <f t="shared" si="217"/>
        <v>380.34950515123001</v>
      </c>
    </row>
    <row r="2750" spans="1:5">
      <c r="A2750" s="5">
        <f t="shared" si="218"/>
        <v>274900000</v>
      </c>
      <c r="B2750" s="5">
        <f t="shared" si="216"/>
        <v>6.7310298239941585E-2</v>
      </c>
      <c r="C2750" s="5">
        <f t="shared" si="219"/>
        <v>8.4541734589366632E-2</v>
      </c>
      <c r="D2750">
        <f t="shared" si="220"/>
        <v>739.22932760438789</v>
      </c>
      <c r="E2750" s="5">
        <f t="shared" si="217"/>
        <v>380.21190299626033</v>
      </c>
    </row>
    <row r="2751" spans="1:5">
      <c r="A2751" s="5">
        <f t="shared" si="218"/>
        <v>275000000</v>
      </c>
      <c r="B2751" s="5">
        <f t="shared" si="216"/>
        <v>6.7334783615801877E-2</v>
      </c>
      <c r="C2751" s="5">
        <f t="shared" si="219"/>
        <v>8.4572488221447154E-2</v>
      </c>
      <c r="D2751">
        <f t="shared" si="220"/>
        <v>738.96051693980451</v>
      </c>
      <c r="E2751" s="5">
        <f t="shared" si="217"/>
        <v>380.07440091633867</v>
      </c>
    </row>
    <row r="2752" spans="1:5">
      <c r="A2752" s="5">
        <f t="shared" si="218"/>
        <v>275100000</v>
      </c>
      <c r="B2752" s="5">
        <f t="shared" si="216"/>
        <v>6.7359268991662169E-2</v>
      </c>
      <c r="C2752" s="5">
        <f t="shared" si="219"/>
        <v>8.4603241853527689E-2</v>
      </c>
      <c r="D2752">
        <f t="shared" si="220"/>
        <v>738.69190170282161</v>
      </c>
      <c r="E2752" s="5">
        <f t="shared" si="217"/>
        <v>379.93699880233186</v>
      </c>
    </row>
    <row r="2753" spans="1:5">
      <c r="A2753" s="5">
        <f t="shared" si="218"/>
        <v>275200000</v>
      </c>
      <c r="B2753" s="5">
        <f t="shared" si="216"/>
        <v>6.7383754367522461E-2</v>
      </c>
      <c r="C2753" s="5">
        <f t="shared" si="219"/>
        <v>8.463399548560821E-2</v>
      </c>
      <c r="D2753">
        <f t="shared" si="220"/>
        <v>738.42348168040053</v>
      </c>
      <c r="E2753" s="5">
        <f t="shared" si="217"/>
        <v>379.79969654526553</v>
      </c>
    </row>
    <row r="2754" spans="1:5">
      <c r="A2754" s="5">
        <f t="shared" si="218"/>
        <v>275300000</v>
      </c>
      <c r="B2754" s="5">
        <f t="shared" si="216"/>
        <v>6.7408239743382753E-2</v>
      </c>
      <c r="C2754" s="5">
        <f t="shared" si="219"/>
        <v>8.4664749117688731E-2</v>
      </c>
      <c r="D2754">
        <f t="shared" si="220"/>
        <v>738.15525665981204</v>
      </c>
      <c r="E2754" s="5">
        <f t="shared" si="217"/>
        <v>379.66249403632355</v>
      </c>
    </row>
    <row r="2755" spans="1:5">
      <c r="A2755" s="5">
        <f t="shared" si="218"/>
        <v>275400000</v>
      </c>
      <c r="B2755" s="5">
        <f t="shared" ref="B2755:B2818" si="221">A2755/(PI()*1300000000)</f>
        <v>6.7432725119243045E-2</v>
      </c>
      <c r="C2755" s="5">
        <f t="shared" si="219"/>
        <v>8.4695502749769266E-2</v>
      </c>
      <c r="D2755">
        <f t="shared" si="220"/>
        <v>737.88722642863547</v>
      </c>
      <c r="E2755" s="5">
        <f t="shared" ref="E2755:E2818" si="222">($G$2*299792458/$G$6/2*9)^2/(4*$G$3*A2755)*(1+($G$7*$G$3*A2755)/($G$2*299792458/$G$6/2*9))^2</f>
        <v>379.52539116684761</v>
      </c>
    </row>
    <row r="2756" spans="1:5">
      <c r="A2756" s="5">
        <f t="shared" si="218"/>
        <v>275500000</v>
      </c>
      <c r="B2756" s="5">
        <f t="shared" si="221"/>
        <v>6.7457210495103337E-2</v>
      </c>
      <c r="C2756" s="5">
        <f t="shared" si="219"/>
        <v>8.4726256381849788E-2</v>
      </c>
      <c r="D2756">
        <f t="shared" si="220"/>
        <v>737.61939077475949</v>
      </c>
      <c r="E2756" s="5">
        <f t="shared" si="222"/>
        <v>379.3883878283375</v>
      </c>
    </row>
    <row r="2757" spans="1:5">
      <c r="A2757" s="5">
        <f t="shared" si="218"/>
        <v>275600000</v>
      </c>
      <c r="B2757" s="5">
        <f t="shared" si="221"/>
        <v>6.7481695870963629E-2</v>
      </c>
      <c r="C2757" s="5">
        <f t="shared" si="219"/>
        <v>8.4757010013930323E-2</v>
      </c>
      <c r="D2757">
        <f t="shared" si="220"/>
        <v>737.35174948637973</v>
      </c>
      <c r="E2757" s="5">
        <f t="shared" si="222"/>
        <v>379.25148391245057</v>
      </c>
    </row>
    <row r="2758" spans="1:5">
      <c r="A2758" s="5">
        <f t="shared" si="218"/>
        <v>275700000</v>
      </c>
      <c r="B2758" s="5">
        <f t="shared" si="221"/>
        <v>6.7506181246823921E-2</v>
      </c>
      <c r="C2758" s="5">
        <f t="shared" si="219"/>
        <v>8.4787763646010844E-2</v>
      </c>
      <c r="D2758">
        <f t="shared" si="220"/>
        <v>737.08430235199933</v>
      </c>
      <c r="E2758" s="5">
        <f t="shared" si="222"/>
        <v>379.11467931100083</v>
      </c>
    </row>
    <row r="2759" spans="1:5">
      <c r="A2759" s="5">
        <f t="shared" si="218"/>
        <v>275800000</v>
      </c>
      <c r="B2759" s="5">
        <f t="shared" si="221"/>
        <v>6.7530666622684213E-2</v>
      </c>
      <c r="C2759" s="5">
        <f t="shared" si="219"/>
        <v>8.4818517278091365E-2</v>
      </c>
      <c r="D2759">
        <f t="shared" si="220"/>
        <v>736.81704916042872</v>
      </c>
      <c r="E2759" s="5">
        <f t="shared" si="222"/>
        <v>378.97797391595975</v>
      </c>
    </row>
    <row r="2760" spans="1:5">
      <c r="A2760" s="5">
        <f t="shared" si="218"/>
        <v>275900000</v>
      </c>
      <c r="B2760" s="5">
        <f t="shared" si="221"/>
        <v>6.7555151998544505E-2</v>
      </c>
      <c r="C2760" s="5">
        <f t="shared" si="219"/>
        <v>8.4849270910171901E-2</v>
      </c>
      <c r="D2760">
        <f t="shared" si="220"/>
        <v>736.54998970078373</v>
      </c>
      <c r="E2760" s="5">
        <f t="shared" si="222"/>
        <v>378.84136761945513</v>
      </c>
    </row>
    <row r="2761" spans="1:5">
      <c r="A2761" s="5">
        <f t="shared" si="218"/>
        <v>276000000</v>
      </c>
      <c r="B2761" s="5">
        <f t="shared" si="221"/>
        <v>6.7579637374404797E-2</v>
      </c>
      <c r="C2761" s="5">
        <f t="shared" si="219"/>
        <v>8.4880024542252422E-2</v>
      </c>
      <c r="D2761">
        <f t="shared" si="220"/>
        <v>736.2831237624863</v>
      </c>
      <c r="E2761" s="5">
        <f t="shared" si="222"/>
        <v>378.70486031377112</v>
      </c>
    </row>
    <row r="2762" spans="1:5">
      <c r="A2762" s="5">
        <f t="shared" si="218"/>
        <v>276100000</v>
      </c>
      <c r="B2762" s="5">
        <f t="shared" si="221"/>
        <v>6.7604122750265089E-2</v>
      </c>
      <c r="C2762" s="5">
        <f t="shared" si="219"/>
        <v>8.4910778174332943E-2</v>
      </c>
      <c r="D2762">
        <f t="shared" si="220"/>
        <v>736.01645113526342</v>
      </c>
      <c r="E2762" s="5">
        <f t="shared" si="222"/>
        <v>378.56845189134799</v>
      </c>
    </row>
    <row r="2763" spans="1:5">
      <c r="A2763" s="5">
        <f t="shared" si="218"/>
        <v>276200000</v>
      </c>
      <c r="B2763" s="5">
        <f t="shared" si="221"/>
        <v>6.7628608126125381E-2</v>
      </c>
      <c r="C2763" s="5">
        <f t="shared" si="219"/>
        <v>8.4941531806413478E-2</v>
      </c>
      <c r="D2763">
        <f t="shared" si="220"/>
        <v>735.74997160914643</v>
      </c>
      <c r="E2763" s="5">
        <f t="shared" si="222"/>
        <v>378.43214224478203</v>
      </c>
    </row>
    <row r="2764" spans="1:5">
      <c r="A2764" s="5">
        <f t="shared" si="218"/>
        <v>276300000</v>
      </c>
      <c r="B2764" s="5">
        <f t="shared" si="221"/>
        <v>6.7653093501985673E-2</v>
      </c>
      <c r="C2764" s="5">
        <f t="shared" si="219"/>
        <v>8.4972285438494E-2</v>
      </c>
      <c r="D2764">
        <f t="shared" si="220"/>
        <v>735.48368497447052</v>
      </c>
      <c r="E2764" s="5">
        <f t="shared" si="222"/>
        <v>378.29593126682431</v>
      </c>
    </row>
    <row r="2765" spans="1:5">
      <c r="A2765" s="5">
        <f t="shared" si="218"/>
        <v>276400000</v>
      </c>
      <c r="B2765" s="5">
        <f t="shared" si="221"/>
        <v>6.7677578877845965E-2</v>
      </c>
      <c r="C2765" s="5">
        <f t="shared" si="219"/>
        <v>8.5003039070574521E-2</v>
      </c>
      <c r="D2765">
        <f t="shared" si="220"/>
        <v>735.21759102187491</v>
      </c>
      <c r="E2765" s="5">
        <f t="shared" si="222"/>
        <v>378.15981885038173</v>
      </c>
    </row>
    <row r="2766" spans="1:5">
      <c r="A2766" s="5">
        <f t="shared" si="218"/>
        <v>276500000</v>
      </c>
      <c r="B2766" s="5">
        <f t="shared" si="221"/>
        <v>6.7702064253706257E-2</v>
      </c>
      <c r="C2766" s="5">
        <f t="shared" si="219"/>
        <v>8.5033792702655056E-2</v>
      </c>
      <c r="D2766">
        <f t="shared" si="220"/>
        <v>734.9516895423011</v>
      </c>
      <c r="E2766" s="5">
        <f t="shared" si="222"/>
        <v>378.02380488851605</v>
      </c>
    </row>
    <row r="2767" spans="1:5">
      <c r="A2767" s="5">
        <f t="shared" si="218"/>
        <v>276600000</v>
      </c>
      <c r="B2767" s="5">
        <f t="shared" si="221"/>
        <v>6.7726549629566549E-2</v>
      </c>
      <c r="C2767" s="5">
        <f t="shared" si="219"/>
        <v>8.5064546334735577E-2</v>
      </c>
      <c r="D2767">
        <f t="shared" si="220"/>
        <v>734.68598032699276</v>
      </c>
      <c r="E2767" s="5">
        <f t="shared" si="222"/>
        <v>377.88788927444347</v>
      </c>
    </row>
    <row r="2768" spans="1:5">
      <c r="A2768" s="5">
        <f t="shared" si="218"/>
        <v>276700000</v>
      </c>
      <c r="B2768" s="5">
        <f t="shared" si="221"/>
        <v>6.7751035005426841E-2</v>
      </c>
      <c r="C2768" s="5">
        <f t="shared" si="219"/>
        <v>8.5095299966816099E-2</v>
      </c>
      <c r="D2768">
        <f t="shared" si="220"/>
        <v>734.42046316749634</v>
      </c>
      <c r="E2768" s="5">
        <f t="shared" si="222"/>
        <v>377.75207190153458</v>
      </c>
    </row>
    <row r="2769" spans="1:5">
      <c r="A2769" s="5">
        <f t="shared" si="218"/>
        <v>276800000</v>
      </c>
      <c r="B2769" s="5">
        <f t="shared" si="221"/>
        <v>6.7775520381287133E-2</v>
      </c>
      <c r="C2769" s="5">
        <f t="shared" si="219"/>
        <v>8.5126053598896634E-2</v>
      </c>
      <c r="D2769">
        <f t="shared" si="220"/>
        <v>734.15513785565838</v>
      </c>
      <c r="E2769" s="5">
        <f t="shared" si="222"/>
        <v>377.61635266331422</v>
      </c>
    </row>
    <row r="2770" spans="1:5">
      <c r="A2770" s="5">
        <f t="shared" si="218"/>
        <v>276900000</v>
      </c>
      <c r="B2770" s="5">
        <f t="shared" si="221"/>
        <v>6.7800005757147425E-2</v>
      </c>
      <c r="C2770" s="5">
        <f t="shared" si="219"/>
        <v>8.5156807230977155E-2</v>
      </c>
      <c r="D2770">
        <f t="shared" si="220"/>
        <v>733.89000418362662</v>
      </c>
      <c r="E2770" s="5">
        <f t="shared" si="222"/>
        <v>377.48073145346092</v>
      </c>
    </row>
    <row r="2771" spans="1:5">
      <c r="A2771" s="5">
        <f t="shared" si="218"/>
        <v>277000000</v>
      </c>
      <c r="B2771" s="5">
        <f t="shared" si="221"/>
        <v>6.7824491133007717E-2</v>
      </c>
      <c r="C2771" s="5">
        <f t="shared" si="219"/>
        <v>8.518756086305769E-2</v>
      </c>
      <c r="D2771">
        <f t="shared" si="220"/>
        <v>733.62506194384923</v>
      </c>
      <c r="E2771" s="5">
        <f t="shared" si="222"/>
        <v>377.34520816580687</v>
      </c>
    </row>
    <row r="2772" spans="1:5">
      <c r="A2772" s="5">
        <f t="shared" si="218"/>
        <v>277100000</v>
      </c>
      <c r="B2772" s="5">
        <f t="shared" si="221"/>
        <v>6.7848976508868009E-2</v>
      </c>
      <c r="C2772" s="5">
        <f t="shared" si="219"/>
        <v>8.5218314495138212E-2</v>
      </c>
      <c r="D2772">
        <f t="shared" si="220"/>
        <v>733.36031092907342</v>
      </c>
      <c r="E2772" s="5">
        <f t="shared" si="222"/>
        <v>377.20978269433755</v>
      </c>
    </row>
    <row r="2773" spans="1:5">
      <c r="A2773" s="5">
        <f t="shared" si="218"/>
        <v>277200000</v>
      </c>
      <c r="B2773" s="5">
        <f t="shared" si="221"/>
        <v>6.7873461884728287E-2</v>
      </c>
      <c r="C2773" s="5">
        <f t="shared" si="219"/>
        <v>8.5249068127218733E-2</v>
      </c>
      <c r="D2773">
        <f t="shared" si="220"/>
        <v>733.0957509323456</v>
      </c>
      <c r="E2773" s="5">
        <f t="shared" si="222"/>
        <v>377.07445493319074</v>
      </c>
    </row>
    <row r="2774" spans="1:5">
      <c r="A2774" s="5">
        <f t="shared" si="218"/>
        <v>277300000</v>
      </c>
      <c r="B2774" s="5">
        <f t="shared" si="221"/>
        <v>6.7897947260588579E-2</v>
      </c>
      <c r="C2774" s="5">
        <f t="shared" si="219"/>
        <v>8.5279821759299268E-2</v>
      </c>
      <c r="D2774">
        <f t="shared" si="220"/>
        <v>732.83138174701116</v>
      </c>
      <c r="E2774" s="5">
        <f t="shared" si="222"/>
        <v>376.93922477665791</v>
      </c>
    </row>
    <row r="2775" spans="1:5">
      <c r="A2775" s="5">
        <f t="shared" si="218"/>
        <v>277400000</v>
      </c>
      <c r="B2775" s="5">
        <f t="shared" si="221"/>
        <v>6.7922432636448871E-2</v>
      </c>
      <c r="C2775" s="5">
        <f t="shared" si="219"/>
        <v>8.5310575391379789E-2</v>
      </c>
      <c r="D2775">
        <f t="shared" si="220"/>
        <v>732.56720316671317</v>
      </c>
      <c r="E2775" s="5">
        <f t="shared" si="222"/>
        <v>376.80409211918249</v>
      </c>
    </row>
    <row r="2776" spans="1:5">
      <c r="A2776" s="5">
        <f t="shared" si="218"/>
        <v>277500000</v>
      </c>
      <c r="B2776" s="5">
        <f t="shared" si="221"/>
        <v>6.7946918012309163E-2</v>
      </c>
      <c r="C2776" s="5">
        <f t="shared" si="219"/>
        <v>8.5341329023460311E-2</v>
      </c>
      <c r="D2776">
        <f t="shared" si="220"/>
        <v>732.30321498539172</v>
      </c>
      <c r="E2776" s="5">
        <f t="shared" si="222"/>
        <v>376.66905685535988</v>
      </c>
    </row>
    <row r="2777" spans="1:5">
      <c r="A2777" s="5">
        <f t="shared" si="218"/>
        <v>277600000</v>
      </c>
      <c r="B2777" s="5">
        <f t="shared" si="221"/>
        <v>6.7971403388169455E-2</v>
      </c>
      <c r="C2777" s="5">
        <f t="shared" si="219"/>
        <v>8.5372082655540846E-2</v>
      </c>
      <c r="D2777">
        <f t="shared" si="220"/>
        <v>732.03941699728455</v>
      </c>
      <c r="E2777" s="5">
        <f t="shared" si="222"/>
        <v>376.53411887993786</v>
      </c>
    </row>
    <row r="2778" spans="1:5">
      <c r="A2778" s="5">
        <f t="shared" si="218"/>
        <v>277700000</v>
      </c>
      <c r="B2778" s="5">
        <f t="shared" si="221"/>
        <v>6.7995888764029747E-2</v>
      </c>
      <c r="C2778" s="5">
        <f t="shared" si="219"/>
        <v>8.5402836287621367E-2</v>
      </c>
      <c r="D2778">
        <f t="shared" si="220"/>
        <v>731.77580899692555</v>
      </c>
      <c r="E2778" s="5">
        <f t="shared" si="222"/>
        <v>376.39927808781528</v>
      </c>
    </row>
    <row r="2779" spans="1:5">
      <c r="A2779" s="5">
        <f t="shared" si="218"/>
        <v>277800000</v>
      </c>
      <c r="B2779" s="5">
        <f t="shared" si="221"/>
        <v>6.8020374139890039E-2</v>
      </c>
      <c r="C2779" s="5">
        <f t="shared" si="219"/>
        <v>8.5433589919701888E-2</v>
      </c>
      <c r="D2779">
        <f t="shared" si="220"/>
        <v>731.51239077914397</v>
      </c>
      <c r="E2779" s="5">
        <f t="shared" si="222"/>
        <v>376.26453437404274</v>
      </c>
    </row>
    <row r="2780" spans="1:5">
      <c r="A2780" s="5">
        <f t="shared" si="218"/>
        <v>277900000</v>
      </c>
      <c r="B2780" s="5">
        <f t="shared" si="221"/>
        <v>6.8044859515750331E-2</v>
      </c>
      <c r="C2780" s="5">
        <f t="shared" si="219"/>
        <v>8.5464343551782423E-2</v>
      </c>
      <c r="D2780">
        <f t="shared" si="220"/>
        <v>731.24916213906511</v>
      </c>
      <c r="E2780" s="5">
        <f t="shared" si="222"/>
        <v>376.12988763382162</v>
      </c>
    </row>
    <row r="2781" spans="1:5">
      <c r="A2781" s="5">
        <f t="shared" si="218"/>
        <v>278000000</v>
      </c>
      <c r="B2781" s="5">
        <f t="shared" si="221"/>
        <v>6.8069344891610623E-2</v>
      </c>
      <c r="C2781" s="5">
        <f t="shared" si="219"/>
        <v>8.5495097183862945E-2</v>
      </c>
      <c r="D2781">
        <f t="shared" si="220"/>
        <v>730.98612287210881</v>
      </c>
      <c r="E2781" s="5">
        <f t="shared" si="222"/>
        <v>375.99533776250445</v>
      </c>
    </row>
    <row r="2782" spans="1:5">
      <c r="A2782" s="5">
        <f t="shared" si="218"/>
        <v>278100000</v>
      </c>
      <c r="B2782" s="5">
        <f t="shared" si="221"/>
        <v>6.8093830267470914E-2</v>
      </c>
      <c r="C2782" s="5">
        <f t="shared" si="219"/>
        <v>8.5525850815943466E-2</v>
      </c>
      <c r="D2782">
        <f t="shared" si="220"/>
        <v>730.7232727739887</v>
      </c>
      <c r="E2782" s="5">
        <f t="shared" si="222"/>
        <v>375.86088465559374</v>
      </c>
    </row>
    <row r="2783" spans="1:5">
      <c r="A2783" s="5">
        <f t="shared" si="218"/>
        <v>278200000</v>
      </c>
      <c r="B2783" s="5">
        <f t="shared" si="221"/>
        <v>6.8118315643331206E-2</v>
      </c>
      <c r="C2783" s="5">
        <f t="shared" si="219"/>
        <v>8.5556604448024001E-2</v>
      </c>
      <c r="D2783">
        <f t="shared" si="220"/>
        <v>730.4606116407125</v>
      </c>
      <c r="E2783" s="5">
        <f t="shared" si="222"/>
        <v>375.72652820874254</v>
      </c>
    </row>
    <row r="2784" spans="1:5">
      <c r="A2784" s="5">
        <f t="shared" si="218"/>
        <v>278300000</v>
      </c>
      <c r="B2784" s="5">
        <f t="shared" si="221"/>
        <v>6.8142801019191498E-2</v>
      </c>
      <c r="C2784" s="5">
        <f t="shared" si="219"/>
        <v>8.5587358080104523E-2</v>
      </c>
      <c r="D2784">
        <f t="shared" si="220"/>
        <v>730.19813926858149</v>
      </c>
      <c r="E2784" s="5">
        <f t="shared" si="222"/>
        <v>375.59226831775396</v>
      </c>
    </row>
    <row r="2785" spans="1:5">
      <c r="A2785" s="5">
        <f t="shared" si="218"/>
        <v>278400000</v>
      </c>
      <c r="B2785" s="5">
        <f t="shared" si="221"/>
        <v>6.816728639505179E-2</v>
      </c>
      <c r="C2785" s="5">
        <f t="shared" si="219"/>
        <v>8.5618111712185058E-2</v>
      </c>
      <c r="D2785">
        <f t="shared" si="220"/>
        <v>729.93585545418875</v>
      </c>
      <c r="E2785" s="5">
        <f t="shared" si="222"/>
        <v>375.45810487858085</v>
      </c>
    </row>
    <row r="2786" spans="1:5">
      <c r="A2786" s="5">
        <f t="shared" si="218"/>
        <v>278500000</v>
      </c>
      <c r="B2786" s="5">
        <f t="shared" si="221"/>
        <v>6.8191771770912082E-2</v>
      </c>
      <c r="C2786" s="5">
        <f t="shared" si="219"/>
        <v>8.5648865344265579E-2</v>
      </c>
      <c r="D2786">
        <f t="shared" si="220"/>
        <v>729.67375999442095</v>
      </c>
      <c r="E2786" s="5">
        <f t="shared" si="222"/>
        <v>375.32403778732515</v>
      </c>
    </row>
    <row r="2787" spans="1:5">
      <c r="A2787" s="5">
        <f t="shared" si="218"/>
        <v>278600000</v>
      </c>
      <c r="B2787" s="5">
        <f t="shared" si="221"/>
        <v>6.8216257146772374E-2</v>
      </c>
      <c r="C2787" s="5">
        <f t="shared" si="219"/>
        <v>8.56796189763461E-2</v>
      </c>
      <c r="D2787">
        <f t="shared" si="220"/>
        <v>729.41185268645449</v>
      </c>
      <c r="E2787" s="5">
        <f t="shared" si="222"/>
        <v>375.19006694023847</v>
      </c>
    </row>
    <row r="2788" spans="1:5">
      <c r="A2788" s="5">
        <f t="shared" si="218"/>
        <v>278700000</v>
      </c>
      <c r="B2788" s="5">
        <f t="shared" si="221"/>
        <v>6.8240742522632666E-2</v>
      </c>
      <c r="C2788" s="5">
        <f t="shared" si="219"/>
        <v>8.5710372608426635E-2</v>
      </c>
      <c r="D2788">
        <f t="shared" si="220"/>
        <v>729.15013332775834</v>
      </c>
      <c r="E2788" s="5">
        <f t="shared" si="222"/>
        <v>375.05619223372082</v>
      </c>
    </row>
    <row r="2789" spans="1:5">
      <c r="A2789" s="5">
        <f t="shared" si="218"/>
        <v>278800000</v>
      </c>
      <c r="B2789" s="5">
        <f t="shared" si="221"/>
        <v>6.8265227898492958E-2</v>
      </c>
      <c r="C2789" s="5">
        <f t="shared" si="219"/>
        <v>8.5741126240507157E-2</v>
      </c>
      <c r="D2789">
        <f t="shared" si="220"/>
        <v>728.88860171609122</v>
      </c>
      <c r="E2789" s="5">
        <f t="shared" si="222"/>
        <v>374.92241356432118</v>
      </c>
    </row>
    <row r="2790" spans="1:5">
      <c r="A2790" s="5">
        <f t="shared" si="218"/>
        <v>278900000</v>
      </c>
      <c r="B2790" s="5">
        <f t="shared" si="221"/>
        <v>6.828971327435325E-2</v>
      </c>
      <c r="C2790" s="5">
        <f t="shared" si="219"/>
        <v>8.5771879872587678E-2</v>
      </c>
      <c r="D2790">
        <f t="shared" si="220"/>
        <v>728.62725764950244</v>
      </c>
      <c r="E2790" s="5">
        <f t="shared" si="222"/>
        <v>374.78873082873702</v>
      </c>
    </row>
    <row r="2791" spans="1:5">
      <c r="A2791" s="5">
        <f t="shared" si="218"/>
        <v>279000000</v>
      </c>
      <c r="B2791" s="5">
        <f t="shared" si="221"/>
        <v>6.8314198650213542E-2</v>
      </c>
      <c r="C2791" s="5">
        <f t="shared" si="219"/>
        <v>8.5802633504668213E-2</v>
      </c>
      <c r="D2791">
        <f t="shared" si="220"/>
        <v>728.36610092633066</v>
      </c>
      <c r="E2791" s="5">
        <f t="shared" si="222"/>
        <v>374.65514392381334</v>
      </c>
    </row>
    <row r="2792" spans="1:5">
      <c r="A2792" s="5">
        <f t="shared" si="218"/>
        <v>279100000</v>
      </c>
      <c r="B2792" s="5">
        <f t="shared" si="221"/>
        <v>6.8338684026073834E-2</v>
      </c>
      <c r="C2792" s="5">
        <f t="shared" si="219"/>
        <v>8.5833387136748734E-2</v>
      </c>
      <c r="D2792">
        <f t="shared" si="220"/>
        <v>728.10513134520318</v>
      </c>
      <c r="E2792" s="5">
        <f t="shared" si="222"/>
        <v>374.52165274654345</v>
      </c>
    </row>
    <row r="2793" spans="1:5">
      <c r="A2793" s="5">
        <f t="shared" si="218"/>
        <v>279200000</v>
      </c>
      <c r="B2793" s="5">
        <f t="shared" si="221"/>
        <v>6.8363169401934126E-2</v>
      </c>
      <c r="C2793" s="5">
        <f t="shared" si="219"/>
        <v>8.5864140768829256E-2</v>
      </c>
      <c r="D2793">
        <f t="shared" si="220"/>
        <v>727.84434870503662</v>
      </c>
      <c r="E2793" s="5">
        <f t="shared" si="222"/>
        <v>374.38825719406827</v>
      </c>
    </row>
    <row r="2794" spans="1:5">
      <c r="A2794" s="5">
        <f t="shared" si="218"/>
        <v>279300000</v>
      </c>
      <c r="B2794" s="5">
        <f t="shared" si="221"/>
        <v>6.8387654777794418E-2</v>
      </c>
      <c r="C2794" s="5">
        <f t="shared" si="219"/>
        <v>8.5894894400909791E-2</v>
      </c>
      <c r="D2794">
        <f t="shared" si="220"/>
        <v>727.58375280503492</v>
      </c>
      <c r="E2794" s="5">
        <f t="shared" si="222"/>
        <v>374.25495716367567</v>
      </c>
    </row>
    <row r="2795" spans="1:5">
      <c r="A2795" s="5">
        <f t="shared" si="218"/>
        <v>279400000</v>
      </c>
      <c r="B2795" s="5">
        <f t="shared" si="221"/>
        <v>6.841214015365471E-2</v>
      </c>
      <c r="C2795" s="5">
        <f t="shared" si="219"/>
        <v>8.5925648032990312E-2</v>
      </c>
      <c r="D2795">
        <f t="shared" si="220"/>
        <v>727.32334344468939</v>
      </c>
      <c r="E2795" s="5">
        <f t="shared" si="222"/>
        <v>374.12175255280096</v>
      </c>
    </row>
    <row r="2796" spans="1:5">
      <c r="A2796" s="5">
        <f t="shared" si="218"/>
        <v>279500000</v>
      </c>
      <c r="B2796" s="5">
        <f t="shared" si="221"/>
        <v>6.8436625529515002E-2</v>
      </c>
      <c r="C2796" s="5">
        <f t="shared" si="219"/>
        <v>8.5956401665070833E-2</v>
      </c>
      <c r="D2796">
        <f t="shared" si="220"/>
        <v>727.06312042377897</v>
      </c>
      <c r="E2796" s="5">
        <f t="shared" si="222"/>
        <v>373.98864325902593</v>
      </c>
    </row>
    <row r="2797" spans="1:5">
      <c r="A2797" s="5">
        <f t="shared" si="218"/>
        <v>279600000</v>
      </c>
      <c r="B2797" s="5">
        <f t="shared" si="221"/>
        <v>6.8461110905375294E-2</v>
      </c>
      <c r="C2797" s="5">
        <f t="shared" si="219"/>
        <v>8.5987155297151369E-2</v>
      </c>
      <c r="D2797">
        <f t="shared" si="220"/>
        <v>726.80308354236854</v>
      </c>
      <c r="E2797" s="5">
        <f t="shared" si="222"/>
        <v>373.85562918007912</v>
      </c>
    </row>
    <row r="2798" spans="1:5">
      <c r="A2798" s="5">
        <f t="shared" ref="A2798:A2861" si="223">A2797+100000</f>
        <v>279700000</v>
      </c>
      <c r="B2798" s="5">
        <f t="shared" si="221"/>
        <v>6.8485596281235586E-2</v>
      </c>
      <c r="C2798" s="5">
        <f t="shared" ref="C2798:C2861" si="224">1.256*A2798/(PI()*$G$6)</f>
        <v>8.601790892923189E-2</v>
      </c>
      <c r="D2798">
        <f t="shared" ref="D2798:D2861" si="225">($G$2*299792458/$G$6/2*9)^2/(4*$G$3*A2798*(1-EXP(-(C2798/B2798)))^2)</f>
        <v>726.54323260080878</v>
      </c>
      <c r="E2798" s="5">
        <f t="shared" si="222"/>
        <v>373.72271021383517</v>
      </c>
    </row>
    <row r="2799" spans="1:5">
      <c r="A2799" s="5">
        <f t="shared" si="223"/>
        <v>279800000</v>
      </c>
      <c r="B2799" s="5">
        <f t="shared" si="221"/>
        <v>6.8510081657095878E-2</v>
      </c>
      <c r="C2799" s="5">
        <f t="shared" si="224"/>
        <v>8.6048662561312425E-2</v>
      </c>
      <c r="D2799">
        <f t="shared" si="225"/>
        <v>726.2835673997364</v>
      </c>
      <c r="E2799" s="5">
        <f t="shared" si="222"/>
        <v>373.58988625831478</v>
      </c>
    </row>
    <row r="2800" spans="1:5">
      <c r="A2800" s="5">
        <f t="shared" si="223"/>
        <v>279900000</v>
      </c>
      <c r="B2800" s="5">
        <f t="shared" si="221"/>
        <v>6.853456703295617E-2</v>
      </c>
      <c r="C2800" s="5">
        <f t="shared" si="224"/>
        <v>8.6079416193392946E-2</v>
      </c>
      <c r="D2800">
        <f t="shared" si="225"/>
        <v>726.02408774007233</v>
      </c>
      <c r="E2800" s="5">
        <f t="shared" si="222"/>
        <v>373.45715721168438</v>
      </c>
    </row>
    <row r="2801" spans="1:5">
      <c r="A2801" s="5">
        <f t="shared" si="223"/>
        <v>280000000</v>
      </c>
      <c r="B2801" s="5">
        <f t="shared" si="221"/>
        <v>6.8559052408816462E-2</v>
      </c>
      <c r="C2801" s="5">
        <f t="shared" si="224"/>
        <v>8.6110169825473468E-2</v>
      </c>
      <c r="D2801">
        <f t="shared" si="225"/>
        <v>725.76479342302218</v>
      </c>
      <c r="E2801" s="5">
        <f t="shared" si="222"/>
        <v>373.32452297225581</v>
      </c>
    </row>
    <row r="2802" spans="1:5">
      <c r="A2802" s="5">
        <f t="shared" si="223"/>
        <v>280100000</v>
      </c>
      <c r="B2802" s="5">
        <f t="shared" si="221"/>
        <v>6.8583537784676754E-2</v>
      </c>
      <c r="C2802" s="5">
        <f t="shared" si="224"/>
        <v>8.6140923457554003E-2</v>
      </c>
      <c r="D2802">
        <f t="shared" si="225"/>
        <v>725.50568425007577</v>
      </c>
      <c r="E2802" s="5">
        <f t="shared" si="222"/>
        <v>373.19198343848615</v>
      </c>
    </row>
    <row r="2803" spans="1:5">
      <c r="A2803" s="5">
        <f t="shared" si="223"/>
        <v>280200000</v>
      </c>
      <c r="B2803" s="5">
        <f t="shared" si="221"/>
        <v>6.8608023160537046E-2</v>
      </c>
      <c r="C2803" s="5">
        <f t="shared" si="224"/>
        <v>8.6171677089634524E-2</v>
      </c>
      <c r="D2803">
        <f t="shared" si="225"/>
        <v>725.24676002300589</v>
      </c>
      <c r="E2803" s="5">
        <f t="shared" si="222"/>
        <v>373.05953850897765</v>
      </c>
    </row>
    <row r="2804" spans="1:5">
      <c r="A2804" s="5">
        <f t="shared" si="223"/>
        <v>280300000</v>
      </c>
      <c r="B2804" s="5">
        <f t="shared" si="221"/>
        <v>6.8632508536397338E-2</v>
      </c>
      <c r="C2804" s="5">
        <f t="shared" si="224"/>
        <v>8.6202430721715045E-2</v>
      </c>
      <c r="D2804">
        <f t="shared" si="225"/>
        <v>724.98802054386806</v>
      </c>
      <c r="E2804" s="5">
        <f t="shared" si="222"/>
        <v>372.92718808247707</v>
      </c>
    </row>
    <row r="2805" spans="1:5">
      <c r="A2805" s="5">
        <f t="shared" si="223"/>
        <v>280400000</v>
      </c>
      <c r="B2805" s="5">
        <f t="shared" si="221"/>
        <v>6.865699391225763E-2</v>
      </c>
      <c r="C2805" s="5">
        <f t="shared" si="224"/>
        <v>8.6233184353795581E-2</v>
      </c>
      <c r="D2805">
        <f t="shared" si="225"/>
        <v>724.72946561500078</v>
      </c>
      <c r="E2805" s="5">
        <f t="shared" si="222"/>
        <v>372.79493205787543</v>
      </c>
    </row>
    <row r="2806" spans="1:5">
      <c r="A2806" s="5">
        <f t="shared" si="223"/>
        <v>280500000</v>
      </c>
      <c r="B2806" s="5">
        <f t="shared" si="221"/>
        <v>6.8681479288117922E-2</v>
      </c>
      <c r="C2806" s="5">
        <f t="shared" si="224"/>
        <v>8.6263937985876102E-2</v>
      </c>
      <c r="D2806">
        <f t="shared" si="225"/>
        <v>724.47109503902402</v>
      </c>
      <c r="E2806" s="5">
        <f t="shared" si="222"/>
        <v>372.66277033420835</v>
      </c>
    </row>
    <row r="2807" spans="1:5">
      <c r="A2807" s="5">
        <f t="shared" si="223"/>
        <v>280600000</v>
      </c>
      <c r="B2807" s="5">
        <f t="shared" si="221"/>
        <v>6.8705964663978214E-2</v>
      </c>
      <c r="C2807" s="5">
        <f t="shared" si="224"/>
        <v>8.6294691617956623E-2</v>
      </c>
      <c r="D2807">
        <f t="shared" si="225"/>
        <v>724.21290861883892</v>
      </c>
      <c r="E2807" s="5">
        <f t="shared" si="222"/>
        <v>372.53070281065499</v>
      </c>
    </row>
    <row r="2808" spans="1:5">
      <c r="A2808" s="5">
        <f t="shared" si="223"/>
        <v>280700000</v>
      </c>
      <c r="B2808" s="5">
        <f t="shared" si="221"/>
        <v>6.8730450039838492E-2</v>
      </c>
      <c r="C2808" s="5">
        <f t="shared" si="224"/>
        <v>8.6325445250037158E-2</v>
      </c>
      <c r="D2808">
        <f t="shared" si="225"/>
        <v>723.95490615762799</v>
      </c>
      <c r="E2808" s="5">
        <f t="shared" si="222"/>
        <v>372.39872938653872</v>
      </c>
    </row>
    <row r="2809" spans="1:5">
      <c r="A2809" s="5">
        <f t="shared" si="223"/>
        <v>280800000</v>
      </c>
      <c r="B2809" s="5">
        <f t="shared" si="221"/>
        <v>6.8754935415698784E-2</v>
      </c>
      <c r="C2809" s="5">
        <f t="shared" si="224"/>
        <v>8.635619888211768E-2</v>
      </c>
      <c r="D2809">
        <f t="shared" si="225"/>
        <v>723.69708745885418</v>
      </c>
      <c r="E2809" s="5">
        <f t="shared" si="222"/>
        <v>372.26684996132536</v>
      </c>
    </row>
    <row r="2810" spans="1:5">
      <c r="A2810" s="5">
        <f t="shared" si="223"/>
        <v>280900000</v>
      </c>
      <c r="B2810" s="5">
        <f t="shared" si="221"/>
        <v>6.8779420791559076E-2</v>
      </c>
      <c r="C2810" s="5">
        <f t="shared" si="224"/>
        <v>8.6386952514198201E-2</v>
      </c>
      <c r="D2810">
        <f t="shared" si="225"/>
        <v>723.43945232625924</v>
      </c>
      <c r="E2810" s="5">
        <f t="shared" si="222"/>
        <v>372.13506443462489</v>
      </c>
    </row>
    <row r="2811" spans="1:5">
      <c r="A2811" s="5">
        <f t="shared" si="223"/>
        <v>281000000</v>
      </c>
      <c r="B2811" s="5">
        <f t="shared" si="221"/>
        <v>6.8803906167419368E-2</v>
      </c>
      <c r="C2811" s="5">
        <f t="shared" si="224"/>
        <v>8.6417706146278736E-2</v>
      </c>
      <c r="D2811">
        <f t="shared" si="225"/>
        <v>723.18200056386547</v>
      </c>
      <c r="E2811" s="5">
        <f t="shared" si="222"/>
        <v>372.00337270618974</v>
      </c>
    </row>
    <row r="2812" spans="1:5">
      <c r="A2812" s="5">
        <f t="shared" si="223"/>
        <v>281100000</v>
      </c>
      <c r="B2812" s="5">
        <f t="shared" si="221"/>
        <v>6.882839154327966E-2</v>
      </c>
      <c r="C2812" s="5">
        <f t="shared" si="224"/>
        <v>8.6448459778359257E-2</v>
      </c>
      <c r="D2812">
        <f t="shared" si="225"/>
        <v>722.92473197597383</v>
      </c>
      <c r="E2812" s="5">
        <f t="shared" si="222"/>
        <v>371.87177467591488</v>
      </c>
    </row>
    <row r="2813" spans="1:5">
      <c r="A2813" s="5">
        <f t="shared" si="223"/>
        <v>281200000</v>
      </c>
      <c r="B2813" s="5">
        <f t="shared" si="221"/>
        <v>6.8852876919139952E-2</v>
      </c>
      <c r="C2813" s="5">
        <f t="shared" si="224"/>
        <v>8.6479213410439792E-2</v>
      </c>
      <c r="D2813">
        <f t="shared" si="225"/>
        <v>722.66764636716277</v>
      </c>
      <c r="E2813" s="5">
        <f t="shared" si="222"/>
        <v>371.74027024383793</v>
      </c>
    </row>
    <row r="2814" spans="1:5">
      <c r="A2814" s="5">
        <f t="shared" si="223"/>
        <v>281300000</v>
      </c>
      <c r="B2814" s="5">
        <f t="shared" si="221"/>
        <v>6.8877362295000244E-2</v>
      </c>
      <c r="C2814" s="5">
        <f t="shared" si="224"/>
        <v>8.6509967042520314E-2</v>
      </c>
      <c r="D2814">
        <f t="shared" si="225"/>
        <v>722.41074354229022</v>
      </c>
      <c r="E2814" s="5">
        <f t="shared" si="222"/>
        <v>371.60885931013866</v>
      </c>
    </row>
    <row r="2815" spans="1:5">
      <c r="A2815" s="5">
        <f t="shared" si="223"/>
        <v>281400000</v>
      </c>
      <c r="B2815" s="5">
        <f t="shared" si="221"/>
        <v>6.8901847670860536E-2</v>
      </c>
      <c r="C2815" s="5">
        <f t="shared" si="224"/>
        <v>8.6540720674600835E-2</v>
      </c>
      <c r="D2815">
        <f t="shared" si="225"/>
        <v>722.15402330648988</v>
      </c>
      <c r="E2815" s="5">
        <f t="shared" si="222"/>
        <v>371.47754177513843</v>
      </c>
    </row>
    <row r="2816" spans="1:5">
      <c r="A2816" s="5">
        <f t="shared" si="223"/>
        <v>281500000</v>
      </c>
      <c r="B2816" s="5">
        <f t="shared" si="221"/>
        <v>6.8926333046720828E-2</v>
      </c>
      <c r="C2816" s="5">
        <f t="shared" si="224"/>
        <v>8.657147430668137E-2</v>
      </c>
      <c r="D2816">
        <f t="shared" si="225"/>
        <v>721.89748546517285</v>
      </c>
      <c r="E2816" s="5">
        <f t="shared" si="222"/>
        <v>371.34631753930057</v>
      </c>
    </row>
    <row r="2817" spans="1:5">
      <c r="A2817" s="5">
        <f t="shared" si="223"/>
        <v>281600000</v>
      </c>
      <c r="B2817" s="5">
        <f t="shared" si="221"/>
        <v>6.895081842258112E-2</v>
      </c>
      <c r="C2817" s="5">
        <f t="shared" si="224"/>
        <v>8.6602227938761892E-2</v>
      </c>
      <c r="D2817">
        <f t="shared" si="225"/>
        <v>721.64112982402776</v>
      </c>
      <c r="E2817" s="5">
        <f t="shared" si="222"/>
        <v>371.21518650322986</v>
      </c>
    </row>
    <row r="2818" spans="1:5">
      <c r="A2818" s="5">
        <f t="shared" si="223"/>
        <v>281700000</v>
      </c>
      <c r="B2818" s="5">
        <f t="shared" si="221"/>
        <v>6.8975303798441412E-2</v>
      </c>
      <c r="C2818" s="5">
        <f t="shared" si="224"/>
        <v>8.6632981570842413E-2</v>
      </c>
      <c r="D2818">
        <f t="shared" si="225"/>
        <v>721.38495618901754</v>
      </c>
      <c r="E2818" s="5">
        <f t="shared" si="222"/>
        <v>371.0841485676716</v>
      </c>
    </row>
    <row r="2819" spans="1:5">
      <c r="A2819" s="5">
        <f t="shared" si="223"/>
        <v>281800000</v>
      </c>
      <c r="B2819" s="5">
        <f t="shared" ref="B2819:B2882" si="226">A2819/(PI()*1300000000)</f>
        <v>6.8999789174301704E-2</v>
      </c>
      <c r="C2819" s="5">
        <f t="shared" si="224"/>
        <v>8.6663735202922948E-2</v>
      </c>
      <c r="D2819">
        <f t="shared" si="225"/>
        <v>721.12896436638118</v>
      </c>
      <c r="E2819" s="5">
        <f t="shared" ref="E2819:E2882" si="227">($G$2*299792458/$G$6/2*9)^2/(4*$G$3*A2819)*(1+($G$7*$G$3*A2819)/($G$2*299792458/$G$6/2*9))^2</f>
        <v>370.9532036335126</v>
      </c>
    </row>
    <row r="2820" spans="1:5">
      <c r="A2820" s="5">
        <f t="shared" si="223"/>
        <v>281900000</v>
      </c>
      <c r="B2820" s="5">
        <f t="shared" si="226"/>
        <v>6.9024274550161996E-2</v>
      </c>
      <c r="C2820" s="5">
        <f t="shared" si="224"/>
        <v>8.6694488835003469E-2</v>
      </c>
      <c r="D2820">
        <f t="shared" si="225"/>
        <v>720.87315416263289</v>
      </c>
      <c r="E2820" s="5">
        <f t="shared" si="227"/>
        <v>370.8223516017801</v>
      </c>
    </row>
    <row r="2821" spans="1:5">
      <c r="A2821" s="5">
        <f t="shared" si="223"/>
        <v>282000000</v>
      </c>
      <c r="B2821" s="5">
        <f t="shared" si="226"/>
        <v>6.9048759926022288E-2</v>
      </c>
      <c r="C2821" s="5">
        <f t="shared" si="224"/>
        <v>8.6725242467083991E-2</v>
      </c>
      <c r="D2821">
        <f t="shared" si="225"/>
        <v>720.61752538456108</v>
      </c>
      <c r="E2821" s="5">
        <f t="shared" si="227"/>
        <v>370.69159237364181</v>
      </c>
    </row>
    <row r="2822" spans="1:5">
      <c r="A2822" s="5">
        <f t="shared" si="223"/>
        <v>282100000</v>
      </c>
      <c r="B2822" s="5">
        <f t="shared" si="226"/>
        <v>6.907324530188258E-2</v>
      </c>
      <c r="C2822" s="5">
        <f t="shared" si="224"/>
        <v>8.6755996099164526E-2</v>
      </c>
      <c r="D2822">
        <f t="shared" si="225"/>
        <v>720.36207783922794</v>
      </c>
      <c r="E2822" s="5">
        <f t="shared" si="227"/>
        <v>370.56092585040534</v>
      </c>
    </row>
    <row r="2823" spans="1:5">
      <c r="A2823" s="5">
        <f t="shared" si="223"/>
        <v>282200000</v>
      </c>
      <c r="B2823" s="5">
        <f t="shared" si="226"/>
        <v>6.9097730677742872E-2</v>
      </c>
      <c r="C2823" s="5">
        <f t="shared" si="224"/>
        <v>8.6786749731245047E-2</v>
      </c>
      <c r="D2823">
        <f t="shared" si="225"/>
        <v>720.10681133396963</v>
      </c>
      <c r="E2823" s="5">
        <f t="shared" si="227"/>
        <v>370.43035193351847</v>
      </c>
    </row>
    <row r="2824" spans="1:5">
      <c r="A2824" s="5">
        <f t="shared" si="223"/>
        <v>282300000</v>
      </c>
      <c r="B2824" s="5">
        <f t="shared" si="226"/>
        <v>6.9122216053603164E-2</v>
      </c>
      <c r="C2824" s="5">
        <f t="shared" si="224"/>
        <v>8.6817503363325568E-2</v>
      </c>
      <c r="D2824">
        <f t="shared" si="225"/>
        <v>719.85172567639472</v>
      </c>
      <c r="E2824" s="5">
        <f t="shared" si="227"/>
        <v>370.29987052456846</v>
      </c>
    </row>
    <row r="2825" spans="1:5">
      <c r="A2825" s="5">
        <f t="shared" si="223"/>
        <v>282400000</v>
      </c>
      <c r="B2825" s="5">
        <f t="shared" si="226"/>
        <v>6.9146701429463456E-2</v>
      </c>
      <c r="C2825" s="5">
        <f t="shared" si="224"/>
        <v>8.6848256995406103E-2</v>
      </c>
      <c r="D2825">
        <f t="shared" si="225"/>
        <v>719.59682067438473</v>
      </c>
      <c r="E2825" s="5">
        <f t="shared" si="227"/>
        <v>370.16948152528204</v>
      </c>
    </row>
    <row r="2826" spans="1:5">
      <c r="A2826" s="5">
        <f t="shared" si="223"/>
        <v>282500000</v>
      </c>
      <c r="B2826" s="5">
        <f t="shared" si="226"/>
        <v>6.9171186805323748E-2</v>
      </c>
      <c r="C2826" s="5">
        <f t="shared" si="224"/>
        <v>8.6879010627486625E-2</v>
      </c>
      <c r="D2826">
        <f t="shared" si="225"/>
        <v>719.34209613609278</v>
      </c>
      <c r="E2826" s="5">
        <f t="shared" si="227"/>
        <v>370.03918483752517</v>
      </c>
    </row>
    <row r="2827" spans="1:5">
      <c r="A2827" s="5">
        <f t="shared" si="223"/>
        <v>282600000</v>
      </c>
      <c r="B2827" s="5">
        <f t="shared" si="226"/>
        <v>6.919567218118404E-2</v>
      </c>
      <c r="C2827" s="5">
        <f t="shared" si="224"/>
        <v>8.690976425956716E-2</v>
      </c>
      <c r="D2827">
        <f t="shared" si="225"/>
        <v>719.08755186994426</v>
      </c>
      <c r="E2827" s="5">
        <f t="shared" si="227"/>
        <v>369.90898036330231</v>
      </c>
    </row>
    <row r="2828" spans="1:5">
      <c r="A2828" s="5">
        <f t="shared" si="223"/>
        <v>282700000</v>
      </c>
      <c r="B2828" s="5">
        <f t="shared" si="226"/>
        <v>6.9220157557044332E-2</v>
      </c>
      <c r="C2828" s="5">
        <f t="shared" si="224"/>
        <v>8.6940517891647681E-2</v>
      </c>
      <c r="D2828">
        <f t="shared" si="225"/>
        <v>718.83318768463471</v>
      </c>
      <c r="E2828" s="5">
        <f t="shared" si="227"/>
        <v>369.77886800475693</v>
      </c>
    </row>
    <row r="2829" spans="1:5">
      <c r="A2829" s="5">
        <f t="shared" si="223"/>
        <v>282800000</v>
      </c>
      <c r="B2829" s="5">
        <f t="shared" si="226"/>
        <v>6.9244642932904624E-2</v>
      </c>
      <c r="C2829" s="5">
        <f t="shared" si="224"/>
        <v>8.6971271523728202E-2</v>
      </c>
      <c r="D2829">
        <f t="shared" si="225"/>
        <v>718.57900338913089</v>
      </c>
      <c r="E2829" s="5">
        <f t="shared" si="227"/>
        <v>369.64884766417094</v>
      </c>
    </row>
    <row r="2830" spans="1:5">
      <c r="A2830" s="5">
        <f t="shared" si="223"/>
        <v>282900000</v>
      </c>
      <c r="B2830" s="5">
        <f t="shared" si="226"/>
        <v>6.9269128308764916E-2</v>
      </c>
      <c r="C2830" s="5">
        <f t="shared" si="224"/>
        <v>8.7002025155808738E-2</v>
      </c>
      <c r="D2830">
        <f t="shared" si="225"/>
        <v>718.32499879266959</v>
      </c>
      <c r="E2830" s="5">
        <f t="shared" si="227"/>
        <v>369.51891924396432</v>
      </c>
    </row>
    <row r="2831" spans="1:5">
      <c r="A2831" s="5">
        <f t="shared" si="223"/>
        <v>283000000</v>
      </c>
      <c r="B2831" s="5">
        <f t="shared" si="226"/>
        <v>6.9293613684625208E-2</v>
      </c>
      <c r="C2831" s="5">
        <f t="shared" si="224"/>
        <v>8.7032778787889259E-2</v>
      </c>
      <c r="D2831">
        <f t="shared" si="225"/>
        <v>718.07117370475703</v>
      </c>
      <c r="E2831" s="5">
        <f t="shared" si="227"/>
        <v>369.38908264669493</v>
      </c>
    </row>
    <row r="2832" spans="1:5">
      <c r="A2832" s="5">
        <f t="shared" si="223"/>
        <v>283100000</v>
      </c>
      <c r="B2832" s="5">
        <f t="shared" si="226"/>
        <v>6.93180990604855E-2</v>
      </c>
      <c r="C2832" s="5">
        <f t="shared" si="224"/>
        <v>8.706353241996978E-2</v>
      </c>
      <c r="D2832">
        <f t="shared" si="225"/>
        <v>717.81752793516853</v>
      </c>
      <c r="E2832" s="5">
        <f t="shared" si="227"/>
        <v>369.25933777505844</v>
      </c>
    </row>
    <row r="2833" spans="1:5">
      <c r="A2833" s="5">
        <f t="shared" si="223"/>
        <v>283200000</v>
      </c>
      <c r="B2833" s="5">
        <f t="shared" si="226"/>
        <v>6.9342584436345792E-2</v>
      </c>
      <c r="C2833" s="5">
        <f t="shared" si="224"/>
        <v>8.7094286052050315E-2</v>
      </c>
      <c r="D2833">
        <f t="shared" si="225"/>
        <v>717.56406129394861</v>
      </c>
      <c r="E2833" s="5">
        <f t="shared" si="227"/>
        <v>369.12968453188779</v>
      </c>
    </row>
    <row r="2834" spans="1:5">
      <c r="A2834" s="5">
        <f t="shared" si="223"/>
        <v>283300000</v>
      </c>
      <c r="B2834" s="5">
        <f t="shared" si="226"/>
        <v>6.9367069812206084E-2</v>
      </c>
      <c r="C2834" s="5">
        <f t="shared" si="224"/>
        <v>8.7125039684130837E-2</v>
      </c>
      <c r="D2834">
        <f t="shared" si="225"/>
        <v>717.31077359140932</v>
      </c>
      <c r="E2834" s="5">
        <f t="shared" si="227"/>
        <v>369.00012282015319</v>
      </c>
    </row>
    <row r="2835" spans="1:5">
      <c r="A2835" s="5">
        <f t="shared" si="223"/>
        <v>283400000</v>
      </c>
      <c r="B2835" s="5">
        <f t="shared" si="226"/>
        <v>6.9391555188066376E-2</v>
      </c>
      <c r="C2835" s="5">
        <f t="shared" si="224"/>
        <v>8.7155793316211358E-2</v>
      </c>
      <c r="D2835">
        <f t="shared" si="225"/>
        <v>717.05766463813063</v>
      </c>
      <c r="E2835" s="5">
        <f t="shared" si="227"/>
        <v>368.87065254296181</v>
      </c>
    </row>
    <row r="2836" spans="1:5">
      <c r="A2836" s="5">
        <f t="shared" si="223"/>
        <v>283500000</v>
      </c>
      <c r="B2836" s="5">
        <f t="shared" si="226"/>
        <v>6.9416040563926668E-2</v>
      </c>
      <c r="C2836" s="5">
        <f t="shared" si="224"/>
        <v>8.7186546948291893E-2</v>
      </c>
      <c r="D2836">
        <f t="shared" si="225"/>
        <v>716.80473424496029</v>
      </c>
      <c r="E2836" s="5">
        <f t="shared" si="227"/>
        <v>368.74127360355743</v>
      </c>
    </row>
    <row r="2837" spans="1:5">
      <c r="A2837" s="5">
        <f t="shared" si="223"/>
        <v>283600000</v>
      </c>
      <c r="B2837" s="5">
        <f t="shared" si="226"/>
        <v>6.944052593978696E-2</v>
      </c>
      <c r="C2837" s="5">
        <f t="shared" si="224"/>
        <v>8.7217300580372414E-2</v>
      </c>
      <c r="D2837">
        <f t="shared" si="225"/>
        <v>716.55198222301215</v>
      </c>
      <c r="E2837" s="5">
        <f t="shared" si="227"/>
        <v>368.61198590532058</v>
      </c>
    </row>
    <row r="2838" spans="1:5">
      <c r="A2838" s="5">
        <f t="shared" si="223"/>
        <v>283700000</v>
      </c>
      <c r="B2838" s="5">
        <f t="shared" si="226"/>
        <v>6.9465011315647252E-2</v>
      </c>
      <c r="C2838" s="5">
        <f t="shared" si="224"/>
        <v>8.7248054212452936E-2</v>
      </c>
      <c r="D2838">
        <f t="shared" si="225"/>
        <v>716.29940838366656</v>
      </c>
      <c r="E2838" s="5">
        <f t="shared" si="227"/>
        <v>368.48278935176762</v>
      </c>
    </row>
    <row r="2839" spans="1:5">
      <c r="A2839" s="5">
        <f t="shared" si="223"/>
        <v>283800000</v>
      </c>
      <c r="B2839" s="5">
        <f t="shared" si="226"/>
        <v>6.9489496691507543E-2</v>
      </c>
      <c r="C2839" s="5">
        <f t="shared" si="224"/>
        <v>8.7278807844533471E-2</v>
      </c>
      <c r="D2839">
        <f t="shared" si="225"/>
        <v>716.04701253857024</v>
      </c>
      <c r="E2839" s="5">
        <f t="shared" si="227"/>
        <v>368.35368384655118</v>
      </c>
    </row>
    <row r="2840" spans="1:5">
      <c r="A2840" s="5">
        <f t="shared" si="223"/>
        <v>283900000</v>
      </c>
      <c r="B2840" s="5">
        <f t="shared" si="226"/>
        <v>6.9513982067367835E-2</v>
      </c>
      <c r="C2840" s="5">
        <f t="shared" si="224"/>
        <v>8.7309561476613992E-2</v>
      </c>
      <c r="D2840">
        <f t="shared" si="225"/>
        <v>715.79479449963458</v>
      </c>
      <c r="E2840" s="5">
        <f t="shared" si="227"/>
        <v>368.22466929345967</v>
      </c>
    </row>
    <row r="2841" spans="1:5">
      <c r="A2841" s="5">
        <f t="shared" si="223"/>
        <v>284000000</v>
      </c>
      <c r="B2841" s="5">
        <f t="shared" si="226"/>
        <v>6.9538467443228127E-2</v>
      </c>
      <c r="C2841" s="5">
        <f t="shared" si="224"/>
        <v>8.7340315108694527E-2</v>
      </c>
      <c r="D2841">
        <f t="shared" si="225"/>
        <v>715.54275407903594</v>
      </c>
      <c r="E2841" s="5">
        <f t="shared" si="227"/>
        <v>368.09574559641675</v>
      </c>
    </row>
    <row r="2842" spans="1:5">
      <c r="A2842" s="5">
        <f t="shared" si="223"/>
        <v>284100000</v>
      </c>
      <c r="B2842" s="5">
        <f t="shared" si="226"/>
        <v>6.9562952819088419E-2</v>
      </c>
      <c r="C2842" s="5">
        <f t="shared" si="224"/>
        <v>8.7371068740775049E-2</v>
      </c>
      <c r="D2842">
        <f t="shared" si="225"/>
        <v>715.29089108921585</v>
      </c>
      <c r="E2842" s="5">
        <f t="shared" si="227"/>
        <v>367.96691265948158</v>
      </c>
    </row>
    <row r="2843" spans="1:5">
      <c r="A2843" s="5">
        <f t="shared" si="223"/>
        <v>284200000</v>
      </c>
      <c r="B2843" s="5">
        <f t="shared" si="226"/>
        <v>6.9587438194948711E-2</v>
      </c>
      <c r="C2843" s="5">
        <f t="shared" si="224"/>
        <v>8.740182237285557E-2</v>
      </c>
      <c r="D2843">
        <f t="shared" si="225"/>
        <v>715.03920534287909</v>
      </c>
      <c r="E2843" s="5">
        <f t="shared" si="227"/>
        <v>367.8381703868485</v>
      </c>
    </row>
    <row r="2844" spans="1:5">
      <c r="A2844" s="5">
        <f t="shared" si="223"/>
        <v>284300000</v>
      </c>
      <c r="B2844" s="5">
        <f t="shared" si="226"/>
        <v>6.961192357080899E-2</v>
      </c>
      <c r="C2844" s="5">
        <f t="shared" si="224"/>
        <v>8.7432576004936105E-2</v>
      </c>
      <c r="D2844">
        <f t="shared" si="225"/>
        <v>714.78769665299387</v>
      </c>
      <c r="E2844" s="5">
        <f t="shared" si="227"/>
        <v>367.70951868284595</v>
      </c>
    </row>
    <row r="2845" spans="1:5">
      <c r="A2845" s="5">
        <f t="shared" si="223"/>
        <v>284400000</v>
      </c>
      <c r="B2845" s="5">
        <f t="shared" si="226"/>
        <v>6.9636408946669281E-2</v>
      </c>
      <c r="C2845" s="5">
        <f t="shared" si="224"/>
        <v>8.7463329637016626E-2</v>
      </c>
      <c r="D2845">
        <f t="shared" si="225"/>
        <v>714.53636483279251</v>
      </c>
      <c r="E2845" s="5">
        <f t="shared" si="227"/>
        <v>367.58095745193765</v>
      </c>
    </row>
    <row r="2846" spans="1:5">
      <c r="A2846" s="5">
        <f t="shared" si="223"/>
        <v>284500000</v>
      </c>
      <c r="B2846" s="5">
        <f t="shared" si="226"/>
        <v>6.9660894322529573E-2</v>
      </c>
      <c r="C2846" s="5">
        <f t="shared" si="224"/>
        <v>8.7494083269097148E-2</v>
      </c>
      <c r="D2846">
        <f t="shared" si="225"/>
        <v>714.28520969576891</v>
      </c>
      <c r="E2846" s="5">
        <f t="shared" si="227"/>
        <v>367.45248659872135</v>
      </c>
    </row>
    <row r="2847" spans="1:5">
      <c r="A2847" s="5">
        <f t="shared" si="223"/>
        <v>284600000</v>
      </c>
      <c r="B2847" s="5">
        <f t="shared" si="226"/>
        <v>6.9685379698389865E-2</v>
      </c>
      <c r="C2847" s="5">
        <f t="shared" si="224"/>
        <v>8.7524836901177683E-2</v>
      </c>
      <c r="D2847">
        <f t="shared" si="225"/>
        <v>714.03423105567879</v>
      </c>
      <c r="E2847" s="5">
        <f t="shared" si="227"/>
        <v>367.32410602792902</v>
      </c>
    </row>
    <row r="2848" spans="1:5">
      <c r="A2848" s="5">
        <f t="shared" si="223"/>
        <v>284700000</v>
      </c>
      <c r="B2848" s="5">
        <f t="shared" si="226"/>
        <v>6.9709865074250157E-2</v>
      </c>
      <c r="C2848" s="5">
        <f t="shared" si="224"/>
        <v>8.7555590533258204E-2</v>
      </c>
      <c r="D2848">
        <f t="shared" si="225"/>
        <v>713.78342872654105</v>
      </c>
      <c r="E2848" s="5">
        <f t="shared" si="227"/>
        <v>367.19581564442626</v>
      </c>
    </row>
    <row r="2849" spans="1:5">
      <c r="A2849" s="5">
        <f t="shared" si="223"/>
        <v>284800000</v>
      </c>
      <c r="B2849" s="5">
        <f t="shared" si="226"/>
        <v>6.9734350450110449E-2</v>
      </c>
      <c r="C2849" s="5">
        <f t="shared" si="224"/>
        <v>8.7586344165338725E-2</v>
      </c>
      <c r="D2849">
        <f t="shared" si="225"/>
        <v>713.53280252263426</v>
      </c>
      <c r="E2849" s="5">
        <f t="shared" si="227"/>
        <v>367.06761535321249</v>
      </c>
    </row>
    <row r="2850" spans="1:5">
      <c r="A2850" s="5">
        <f t="shared" si="223"/>
        <v>284900000</v>
      </c>
      <c r="B2850" s="5">
        <f t="shared" si="226"/>
        <v>6.9758835825970741E-2</v>
      </c>
      <c r="C2850" s="5">
        <f t="shared" si="224"/>
        <v>8.7617097797419261E-2</v>
      </c>
      <c r="D2850">
        <f t="shared" si="225"/>
        <v>713.28235225849835</v>
      </c>
      <c r="E2850" s="5">
        <f t="shared" si="227"/>
        <v>366.93950505942041</v>
      </c>
    </row>
    <row r="2851" spans="1:5">
      <c r="A2851" s="5">
        <f t="shared" si="223"/>
        <v>285000000</v>
      </c>
      <c r="B2851" s="5">
        <f t="shared" si="226"/>
        <v>6.9783321201831033E-2</v>
      </c>
      <c r="C2851" s="5">
        <f t="shared" si="224"/>
        <v>8.7647851429499782E-2</v>
      </c>
      <c r="D2851">
        <f t="shared" si="225"/>
        <v>713.03207774893417</v>
      </c>
      <c r="E2851" s="5">
        <f t="shared" si="227"/>
        <v>366.81148466831593</v>
      </c>
    </row>
    <row r="2852" spans="1:5">
      <c r="A2852" s="5">
        <f t="shared" si="223"/>
        <v>285100000</v>
      </c>
      <c r="B2852" s="5">
        <f t="shared" si="226"/>
        <v>6.9807806577691325E-2</v>
      </c>
      <c r="C2852" s="5">
        <f t="shared" si="224"/>
        <v>8.7678605061580303E-2</v>
      </c>
      <c r="D2852">
        <f t="shared" si="225"/>
        <v>712.7819788090012</v>
      </c>
      <c r="E2852" s="5">
        <f t="shared" si="227"/>
        <v>366.683554085298</v>
      </c>
    </row>
    <row r="2853" spans="1:5">
      <c r="A2853" s="5">
        <f t="shared" si="223"/>
        <v>285200000</v>
      </c>
      <c r="B2853" s="5">
        <f t="shared" si="226"/>
        <v>6.9832291953551617E-2</v>
      </c>
      <c r="C2853" s="5">
        <f t="shared" si="224"/>
        <v>8.7709358693660838E-2</v>
      </c>
      <c r="D2853">
        <f t="shared" si="225"/>
        <v>712.53205525401893</v>
      </c>
      <c r="E2853" s="5">
        <f t="shared" si="227"/>
        <v>366.5557132158977</v>
      </c>
    </row>
    <row r="2854" spans="1:5">
      <c r="A2854" s="5">
        <f t="shared" si="223"/>
        <v>285300000</v>
      </c>
      <c r="B2854" s="5">
        <f t="shared" si="226"/>
        <v>6.9856777329411909E-2</v>
      </c>
      <c r="C2854" s="5">
        <f t="shared" si="224"/>
        <v>8.774011232574136E-2</v>
      </c>
      <c r="D2854">
        <f t="shared" si="225"/>
        <v>712.28230689956615</v>
      </c>
      <c r="E2854" s="5">
        <f t="shared" si="227"/>
        <v>366.42796196577916</v>
      </c>
    </row>
    <row r="2855" spans="1:5">
      <c r="A2855" s="5">
        <f t="shared" si="223"/>
        <v>285400000</v>
      </c>
      <c r="B2855" s="5">
        <f t="shared" si="226"/>
        <v>6.9881262705272201E-2</v>
      </c>
      <c r="C2855" s="5">
        <f t="shared" si="224"/>
        <v>8.7770865957821895E-2</v>
      </c>
      <c r="D2855">
        <f t="shared" si="225"/>
        <v>712.03273356147929</v>
      </c>
      <c r="E2855" s="5">
        <f t="shared" si="227"/>
        <v>366.30030024073847</v>
      </c>
    </row>
    <row r="2856" spans="1:5">
      <c r="A2856" s="5">
        <f t="shared" si="223"/>
        <v>285500000</v>
      </c>
      <c r="B2856" s="5">
        <f t="shared" si="226"/>
        <v>6.9905748081132493E-2</v>
      </c>
      <c r="C2856" s="5">
        <f t="shared" si="224"/>
        <v>8.7801619589902416E-2</v>
      </c>
      <c r="D2856">
        <f t="shared" si="225"/>
        <v>711.78333505585363</v>
      </c>
      <c r="E2856" s="5">
        <f t="shared" si="227"/>
        <v>366.17272794670379</v>
      </c>
    </row>
    <row r="2857" spans="1:5">
      <c r="A2857" s="5">
        <f t="shared" si="223"/>
        <v>285600000</v>
      </c>
      <c r="B2857" s="5">
        <f t="shared" si="226"/>
        <v>6.9930233456992785E-2</v>
      </c>
      <c r="C2857" s="5">
        <f t="shared" si="224"/>
        <v>8.7832373221982937E-2</v>
      </c>
      <c r="D2857">
        <f t="shared" si="225"/>
        <v>711.53411119904138</v>
      </c>
      <c r="E2857" s="5">
        <f t="shared" si="227"/>
        <v>366.04524498973484</v>
      </c>
    </row>
    <row r="2858" spans="1:5">
      <c r="A2858" s="5">
        <f t="shared" si="223"/>
        <v>285700000</v>
      </c>
      <c r="B2858" s="5">
        <f t="shared" si="226"/>
        <v>6.9954718832853077E-2</v>
      </c>
      <c r="C2858" s="5">
        <f t="shared" si="224"/>
        <v>8.7863126854063472E-2</v>
      </c>
      <c r="D2858">
        <f t="shared" si="225"/>
        <v>711.28506180765226</v>
      </c>
      <c r="E2858" s="5">
        <f t="shared" si="227"/>
        <v>365.91785127602321</v>
      </c>
    </row>
    <row r="2859" spans="1:5">
      <c r="A2859" s="5">
        <f t="shared" si="223"/>
        <v>285800000</v>
      </c>
      <c r="B2859" s="5">
        <f t="shared" si="226"/>
        <v>6.9979204208713369E-2</v>
      </c>
      <c r="C2859" s="5">
        <f t="shared" si="224"/>
        <v>8.7893880486143994E-2</v>
      </c>
      <c r="D2859">
        <f t="shared" si="225"/>
        <v>711.03618669855211</v>
      </c>
      <c r="E2859" s="5">
        <f t="shared" si="227"/>
        <v>365.79054671189158</v>
      </c>
    </row>
    <row r="2860" spans="1:5">
      <c r="A2860" s="5">
        <f t="shared" si="223"/>
        <v>285900000</v>
      </c>
      <c r="B2860" s="5">
        <f t="shared" si="226"/>
        <v>7.0003689584573661E-2</v>
      </c>
      <c r="C2860" s="5">
        <f t="shared" si="224"/>
        <v>8.7924634118224515E-2</v>
      </c>
      <c r="D2860">
        <f t="shared" si="225"/>
        <v>710.78748568886397</v>
      </c>
      <c r="E2860" s="5">
        <f t="shared" si="227"/>
        <v>365.66333120379352</v>
      </c>
    </row>
    <row r="2861" spans="1:5">
      <c r="A2861" s="5">
        <f t="shared" si="223"/>
        <v>286000000</v>
      </c>
      <c r="B2861" s="5">
        <f t="shared" si="226"/>
        <v>7.0028174960433953E-2</v>
      </c>
      <c r="C2861" s="5">
        <f t="shared" si="224"/>
        <v>8.795538775030505E-2</v>
      </c>
      <c r="D2861">
        <f t="shared" si="225"/>
        <v>710.53895859596582</v>
      </c>
      <c r="E2861" s="5">
        <f t="shared" si="227"/>
        <v>365.53620465831392</v>
      </c>
    </row>
    <row r="2862" spans="1:5">
      <c r="A2862" s="5">
        <f t="shared" ref="A2862:A2925" si="228">A2861+100000</f>
        <v>286100000</v>
      </c>
      <c r="B2862" s="5">
        <f t="shared" si="226"/>
        <v>7.0052660336294245E-2</v>
      </c>
      <c r="C2862" s="5">
        <f t="shared" ref="C2862:C2925" si="229">1.256*A2862/(PI()*$G$6)</f>
        <v>8.7986141382385571E-2</v>
      </c>
      <c r="D2862">
        <f t="shared" ref="D2862:D2925" si="230">($G$2*299792458/$G$6/2*9)^2/(4*$G$3*A2862*(1-EXP(-(C2862/B2862)))^2)</f>
        <v>710.29060523749115</v>
      </c>
      <c r="E2862" s="5">
        <f t="shared" si="227"/>
        <v>365.40916698216762</v>
      </c>
    </row>
    <row r="2863" spans="1:5">
      <c r="A2863" s="5">
        <f t="shared" si="228"/>
        <v>286200000</v>
      </c>
      <c r="B2863" s="5">
        <f t="shared" si="226"/>
        <v>7.0077145712154537E-2</v>
      </c>
      <c r="C2863" s="5">
        <f t="shared" si="229"/>
        <v>8.8016895014466093E-2</v>
      </c>
      <c r="D2863">
        <f t="shared" si="230"/>
        <v>710.04242543132852</v>
      </c>
      <c r="E2863" s="5">
        <f t="shared" si="227"/>
        <v>365.28221808220025</v>
      </c>
    </row>
    <row r="2864" spans="1:5">
      <c r="A2864" s="5">
        <f t="shared" si="228"/>
        <v>286300000</v>
      </c>
      <c r="B2864" s="5">
        <f t="shared" si="226"/>
        <v>7.0101631088014829E-2</v>
      </c>
      <c r="C2864" s="5">
        <f t="shared" si="229"/>
        <v>8.8047648646546628E-2</v>
      </c>
      <c r="D2864">
        <f t="shared" si="230"/>
        <v>709.79441899562084</v>
      </c>
      <c r="E2864" s="5">
        <f t="shared" si="227"/>
        <v>365.15535786538766</v>
      </c>
    </row>
    <row r="2865" spans="1:5">
      <c r="A2865" s="5">
        <f t="shared" si="228"/>
        <v>286400000</v>
      </c>
      <c r="B2865" s="5">
        <f t="shared" si="226"/>
        <v>7.0126116463875121E-2</v>
      </c>
      <c r="C2865" s="5">
        <f t="shared" si="229"/>
        <v>8.8078402278627149E-2</v>
      </c>
      <c r="D2865">
        <f t="shared" si="230"/>
        <v>709.54658574876464</v>
      </c>
      <c r="E2865" s="5">
        <f t="shared" si="227"/>
        <v>365.02858623883532</v>
      </c>
    </row>
    <row r="2866" spans="1:5">
      <c r="A2866" s="5">
        <f t="shared" si="228"/>
        <v>286500000</v>
      </c>
      <c r="B2866" s="5">
        <f t="shared" si="226"/>
        <v>7.0150601839735413E-2</v>
      </c>
      <c r="C2866" s="5">
        <f t="shared" si="229"/>
        <v>8.8109155910707671E-2</v>
      </c>
      <c r="D2866">
        <f t="shared" si="230"/>
        <v>709.29892550941088</v>
      </c>
      <c r="E2866" s="5">
        <f t="shared" si="227"/>
        <v>364.90190310977874</v>
      </c>
    </row>
    <row r="2867" spans="1:5">
      <c r="A2867" s="5">
        <f t="shared" si="228"/>
        <v>286600000</v>
      </c>
      <c r="B2867" s="5">
        <f t="shared" si="226"/>
        <v>7.0175087215595705E-2</v>
      </c>
      <c r="C2867" s="5">
        <f t="shared" si="229"/>
        <v>8.8139909542788206E-2</v>
      </c>
      <c r="D2867">
        <f t="shared" si="230"/>
        <v>709.05143809646279</v>
      </c>
      <c r="E2867" s="5">
        <f t="shared" si="227"/>
        <v>364.77530838558255</v>
      </c>
    </row>
    <row r="2868" spans="1:5">
      <c r="A2868" s="5">
        <f t="shared" si="228"/>
        <v>286700000</v>
      </c>
      <c r="B2868" s="5">
        <f t="shared" si="226"/>
        <v>7.0199572591455997E-2</v>
      </c>
      <c r="C2868" s="5">
        <f t="shared" si="229"/>
        <v>8.8170663174868727E-2</v>
      </c>
      <c r="D2868">
        <f t="shared" si="230"/>
        <v>708.80412332907645</v>
      </c>
      <c r="E2868" s="5">
        <f t="shared" si="227"/>
        <v>364.64880197374094</v>
      </c>
    </row>
    <row r="2869" spans="1:5">
      <c r="A2869" s="5">
        <f t="shared" si="228"/>
        <v>286800000</v>
      </c>
      <c r="B2869" s="5">
        <f t="shared" si="226"/>
        <v>7.0224057967316289E-2</v>
      </c>
      <c r="C2869" s="5">
        <f t="shared" si="229"/>
        <v>8.8201416806949262E-2</v>
      </c>
      <c r="D2869">
        <f t="shared" si="230"/>
        <v>708.55698102666042</v>
      </c>
      <c r="E2869" s="5">
        <f t="shared" si="227"/>
        <v>364.5223837818769</v>
      </c>
    </row>
    <row r="2870" spans="1:5">
      <c r="A2870" s="5">
        <f t="shared" si="228"/>
        <v>286900000</v>
      </c>
      <c r="B2870" s="5">
        <f t="shared" si="226"/>
        <v>7.0248543343176581E-2</v>
      </c>
      <c r="C2870" s="5">
        <f t="shared" si="229"/>
        <v>8.8232170439029783E-2</v>
      </c>
      <c r="D2870">
        <f t="shared" si="230"/>
        <v>708.31001100887499</v>
      </c>
      <c r="E2870" s="5">
        <f t="shared" si="227"/>
        <v>364.3960537177424</v>
      </c>
    </row>
    <row r="2871" spans="1:5">
      <c r="A2871" s="5">
        <f t="shared" si="228"/>
        <v>287000000</v>
      </c>
      <c r="B2871" s="5">
        <f t="shared" si="226"/>
        <v>7.0273028719036873E-2</v>
      </c>
      <c r="C2871" s="5">
        <f t="shared" si="229"/>
        <v>8.8262924071110305E-2</v>
      </c>
      <c r="D2871">
        <f t="shared" si="230"/>
        <v>708.06321309563157</v>
      </c>
      <c r="E2871" s="5">
        <f t="shared" si="227"/>
        <v>364.26981168921765</v>
      </c>
    </row>
    <row r="2872" spans="1:5">
      <c r="A2872" s="5">
        <f t="shared" si="228"/>
        <v>287100000</v>
      </c>
      <c r="B2872" s="5">
        <f t="shared" si="226"/>
        <v>7.0297514094897165E-2</v>
      </c>
      <c r="C2872" s="5">
        <f t="shared" si="229"/>
        <v>8.829367770319084E-2</v>
      </c>
      <c r="D2872">
        <f t="shared" si="230"/>
        <v>707.81658710709235</v>
      </c>
      <c r="E2872" s="5">
        <f t="shared" si="227"/>
        <v>364.14365760431144</v>
      </c>
    </row>
    <row r="2873" spans="1:5">
      <c r="A2873" s="5">
        <f t="shared" si="228"/>
        <v>287200000</v>
      </c>
      <c r="B2873" s="5">
        <f t="shared" si="226"/>
        <v>7.0321999470757457E-2</v>
      </c>
      <c r="C2873" s="5">
        <f t="shared" si="229"/>
        <v>8.8324431335271361E-2</v>
      </c>
      <c r="D2873">
        <f t="shared" si="230"/>
        <v>707.57013286367078</v>
      </c>
      <c r="E2873" s="5">
        <f t="shared" si="227"/>
        <v>364.0175913711609</v>
      </c>
    </row>
    <row r="2874" spans="1:5">
      <c r="A2874" s="5">
        <f t="shared" si="228"/>
        <v>287300000</v>
      </c>
      <c r="B2874" s="5">
        <f t="shared" si="226"/>
        <v>7.0346484846617749E-2</v>
      </c>
      <c r="C2874" s="5">
        <f t="shared" si="229"/>
        <v>8.8355184967351882E-2</v>
      </c>
      <c r="D2874">
        <f t="shared" si="230"/>
        <v>707.3238501860294</v>
      </c>
      <c r="E2874" s="5">
        <f t="shared" si="227"/>
        <v>363.89161289803053</v>
      </c>
    </row>
    <row r="2875" spans="1:5">
      <c r="A2875" s="5">
        <f t="shared" si="228"/>
        <v>287400000</v>
      </c>
      <c r="B2875" s="5">
        <f t="shared" si="226"/>
        <v>7.0370970222478041E-2</v>
      </c>
      <c r="C2875" s="5">
        <f t="shared" si="229"/>
        <v>8.8385938599432418E-2</v>
      </c>
      <c r="D2875">
        <f t="shared" si="230"/>
        <v>707.07773889508076</v>
      </c>
      <c r="E2875" s="5">
        <f t="shared" si="227"/>
        <v>363.76572209331289</v>
      </c>
    </row>
    <row r="2876" spans="1:5">
      <c r="A2876" s="5">
        <f t="shared" si="228"/>
        <v>287500000</v>
      </c>
      <c r="B2876" s="5">
        <f t="shared" si="226"/>
        <v>7.0395455598338333E-2</v>
      </c>
      <c r="C2876" s="5">
        <f t="shared" si="229"/>
        <v>8.8416692231512939E-2</v>
      </c>
      <c r="D2876">
        <f t="shared" si="230"/>
        <v>706.83179881198691</v>
      </c>
      <c r="E2876" s="5">
        <f t="shared" si="227"/>
        <v>363.63991886552793</v>
      </c>
    </row>
    <row r="2877" spans="1:5">
      <c r="A2877" s="5">
        <f t="shared" si="228"/>
        <v>287600000</v>
      </c>
      <c r="B2877" s="5">
        <f t="shared" si="226"/>
        <v>7.0419940974198625E-2</v>
      </c>
      <c r="C2877" s="5">
        <f t="shared" si="229"/>
        <v>8.844744586359346E-2</v>
      </c>
      <c r="D2877">
        <f t="shared" si="230"/>
        <v>706.58602975815802</v>
      </c>
      <c r="E2877" s="5">
        <f t="shared" si="227"/>
        <v>363.51420312332283</v>
      </c>
    </row>
    <row r="2878" spans="1:5">
      <c r="A2878" s="5">
        <f t="shared" si="228"/>
        <v>287700000</v>
      </c>
      <c r="B2878" s="5">
        <f t="shared" si="226"/>
        <v>7.0444426350058917E-2</v>
      </c>
      <c r="C2878" s="5">
        <f t="shared" si="229"/>
        <v>8.8478199495673995E-2</v>
      </c>
      <c r="D2878">
        <f t="shared" si="230"/>
        <v>706.34043155525274</v>
      </c>
      <c r="E2878" s="5">
        <f t="shared" si="227"/>
        <v>363.38857477547168</v>
      </c>
    </row>
    <row r="2879" spans="1:5">
      <c r="A2879" s="5">
        <f t="shared" si="228"/>
        <v>287800000</v>
      </c>
      <c r="B2879" s="5">
        <f t="shared" si="226"/>
        <v>7.0468911725919209E-2</v>
      </c>
      <c r="C2879" s="5">
        <f t="shared" si="229"/>
        <v>8.8508953127754517E-2</v>
      </c>
      <c r="D2879">
        <f t="shared" si="230"/>
        <v>706.09500402517801</v>
      </c>
      <c r="E2879" s="5">
        <f t="shared" si="227"/>
        <v>363.26303373087563</v>
      </c>
    </row>
    <row r="2880" spans="1:5">
      <c r="A2880" s="5">
        <f t="shared" si="228"/>
        <v>287900000</v>
      </c>
      <c r="B2880" s="5">
        <f t="shared" si="226"/>
        <v>7.0493397101779487E-2</v>
      </c>
      <c r="C2880" s="5">
        <f t="shared" si="229"/>
        <v>8.8539706759835038E-2</v>
      </c>
      <c r="D2880">
        <f t="shared" si="230"/>
        <v>705.84974699008774</v>
      </c>
      <c r="E2880" s="5">
        <f t="shared" si="227"/>
        <v>363.13757989856197</v>
      </c>
    </row>
    <row r="2881" spans="1:5">
      <c r="A2881" s="5">
        <f t="shared" si="228"/>
        <v>288000000</v>
      </c>
      <c r="B2881" s="5">
        <f t="shared" si="226"/>
        <v>7.0517882477639779E-2</v>
      </c>
      <c r="C2881" s="5">
        <f t="shared" si="229"/>
        <v>8.8570460391915573E-2</v>
      </c>
      <c r="D2881">
        <f t="shared" si="230"/>
        <v>705.6046602723826</v>
      </c>
      <c r="E2881" s="5">
        <f t="shared" si="227"/>
        <v>363.01221318768455</v>
      </c>
    </row>
    <row r="2882" spans="1:5">
      <c r="A2882" s="5">
        <f t="shared" si="228"/>
        <v>288100000</v>
      </c>
      <c r="B2882" s="5">
        <f t="shared" si="226"/>
        <v>7.0542367853500071E-2</v>
      </c>
      <c r="C2882" s="5">
        <f t="shared" si="229"/>
        <v>8.8601214023996094E-2</v>
      </c>
      <c r="D2882">
        <f t="shared" si="230"/>
        <v>705.35974369471091</v>
      </c>
      <c r="E2882" s="5">
        <f t="shared" si="227"/>
        <v>362.88693350752351</v>
      </c>
    </row>
    <row r="2883" spans="1:5">
      <c r="A2883" s="5">
        <f t="shared" si="228"/>
        <v>288200000</v>
      </c>
      <c r="B2883" s="5">
        <f t="shared" ref="B2883:B2946" si="231">A2883/(PI()*1300000000)</f>
        <v>7.0566853229360363E-2</v>
      </c>
      <c r="C2883" s="5">
        <f t="shared" si="229"/>
        <v>8.863196765607663E-2</v>
      </c>
      <c r="D2883">
        <f t="shared" si="230"/>
        <v>705.11499707996597</v>
      </c>
      <c r="E2883" s="5">
        <f t="shared" ref="E2883:E2946" si="232">($G$2*299792458/$G$6/2*9)^2/(4*$G$3*A2883)*(1+($G$7*$G$3*A2883)/($G$2*299792458/$G$6/2*9))^2</f>
        <v>362.7617407674847</v>
      </c>
    </row>
    <row r="2884" spans="1:5">
      <c r="A2884" s="5">
        <f t="shared" si="228"/>
        <v>288300000</v>
      </c>
      <c r="B2884" s="5">
        <f t="shared" si="231"/>
        <v>7.0591338605220655E-2</v>
      </c>
      <c r="C2884" s="5">
        <f t="shared" si="229"/>
        <v>8.8662721288157151E-2</v>
      </c>
      <c r="D2884">
        <f t="shared" si="230"/>
        <v>704.87042025128744</v>
      </c>
      <c r="E2884" s="5">
        <f t="shared" si="232"/>
        <v>362.63663487709971</v>
      </c>
    </row>
    <row r="2885" spans="1:5">
      <c r="A2885" s="5">
        <f t="shared" si="228"/>
        <v>288400000</v>
      </c>
      <c r="B2885" s="5">
        <f t="shared" si="231"/>
        <v>7.0615823981080947E-2</v>
      </c>
      <c r="C2885" s="5">
        <f t="shared" si="229"/>
        <v>8.8693474920237672E-2</v>
      </c>
      <c r="D2885">
        <f t="shared" si="230"/>
        <v>704.62601303206043</v>
      </c>
      <c r="E2885" s="5">
        <f t="shared" si="232"/>
        <v>362.51161574602565</v>
      </c>
    </row>
    <row r="2886" spans="1:5">
      <c r="A2886" s="5">
        <f t="shared" si="228"/>
        <v>288500000</v>
      </c>
      <c r="B2886" s="5">
        <f t="shared" si="231"/>
        <v>7.0640309356941239E-2</v>
      </c>
      <c r="C2886" s="5">
        <f t="shared" si="229"/>
        <v>8.8724228552318207E-2</v>
      </c>
      <c r="D2886">
        <f t="shared" si="230"/>
        <v>704.38177524591401</v>
      </c>
      <c r="E2886" s="5">
        <f t="shared" si="232"/>
        <v>362.38668328404492</v>
      </c>
    </row>
    <row r="2887" spans="1:5">
      <c r="A2887" s="5">
        <f t="shared" si="228"/>
        <v>288600000</v>
      </c>
      <c r="B2887" s="5">
        <f t="shared" si="231"/>
        <v>7.0664794732801531E-2</v>
      </c>
      <c r="C2887" s="5">
        <f t="shared" si="229"/>
        <v>8.8754982184398729E-2</v>
      </c>
      <c r="D2887">
        <f t="shared" si="230"/>
        <v>704.13770671672285</v>
      </c>
      <c r="E2887" s="5">
        <f t="shared" si="232"/>
        <v>362.26183740106495</v>
      </c>
    </row>
    <row r="2888" spans="1:5">
      <c r="A2888" s="5">
        <f t="shared" si="228"/>
        <v>288700000</v>
      </c>
      <c r="B2888" s="5">
        <f t="shared" si="231"/>
        <v>7.0689280108661823E-2</v>
      </c>
      <c r="C2888" s="5">
        <f t="shared" si="229"/>
        <v>8.878573581647925E-2</v>
      </c>
      <c r="D2888">
        <f t="shared" si="230"/>
        <v>703.89380726860486</v>
      </c>
      <c r="E2888" s="5">
        <f t="shared" si="232"/>
        <v>362.13707800711796</v>
      </c>
    </row>
    <row r="2889" spans="1:5">
      <c r="A2889" s="5">
        <f t="shared" si="228"/>
        <v>288800000</v>
      </c>
      <c r="B2889" s="5">
        <f t="shared" si="231"/>
        <v>7.0713765484522115E-2</v>
      </c>
      <c r="C2889" s="5">
        <f t="shared" si="229"/>
        <v>8.8816489448559785E-2</v>
      </c>
      <c r="D2889">
        <f t="shared" si="230"/>
        <v>703.65007672592174</v>
      </c>
      <c r="E2889" s="5">
        <f t="shared" si="232"/>
        <v>362.01240501236043</v>
      </c>
    </row>
    <row r="2890" spans="1:5">
      <c r="A2890" s="5">
        <f t="shared" si="228"/>
        <v>288900000</v>
      </c>
      <c r="B2890" s="5">
        <f t="shared" si="231"/>
        <v>7.0738250860382407E-2</v>
      </c>
      <c r="C2890" s="5">
        <f t="shared" si="229"/>
        <v>8.8847243080640306E-2</v>
      </c>
      <c r="D2890">
        <f t="shared" si="230"/>
        <v>703.40651491327867</v>
      </c>
      <c r="E2890" s="5">
        <f t="shared" si="232"/>
        <v>361.887818327074</v>
      </c>
    </row>
    <row r="2891" spans="1:5">
      <c r="A2891" s="5">
        <f t="shared" si="228"/>
        <v>289000000</v>
      </c>
      <c r="B2891" s="5">
        <f t="shared" si="231"/>
        <v>7.0762736236242699E-2</v>
      </c>
      <c r="C2891" s="5">
        <f t="shared" si="229"/>
        <v>8.8877996712720828E-2</v>
      </c>
      <c r="D2891">
        <f t="shared" si="230"/>
        <v>703.16312165552324</v>
      </c>
      <c r="E2891" s="5">
        <f t="shared" si="232"/>
        <v>361.76331786166378</v>
      </c>
    </row>
    <row r="2892" spans="1:5">
      <c r="A2892" s="5">
        <f t="shared" si="228"/>
        <v>289100000</v>
      </c>
      <c r="B2892" s="5">
        <f t="shared" si="231"/>
        <v>7.0787221612102991E-2</v>
      </c>
      <c r="C2892" s="5">
        <f t="shared" si="229"/>
        <v>8.8908750344801363E-2</v>
      </c>
      <c r="D2892">
        <f t="shared" si="230"/>
        <v>702.91989677774552</v>
      </c>
      <c r="E2892" s="5">
        <f t="shared" si="232"/>
        <v>361.63890352665931</v>
      </c>
    </row>
    <row r="2893" spans="1:5">
      <c r="A2893" s="5">
        <f t="shared" si="228"/>
        <v>289200000</v>
      </c>
      <c r="B2893" s="5">
        <f t="shared" si="231"/>
        <v>7.0811706987963283E-2</v>
      </c>
      <c r="C2893" s="5">
        <f t="shared" si="229"/>
        <v>8.8939503976881884E-2</v>
      </c>
      <c r="D2893">
        <f t="shared" si="230"/>
        <v>702.67684010527739</v>
      </c>
      <c r="E2893" s="5">
        <f t="shared" si="232"/>
        <v>361.51457523271358</v>
      </c>
    </row>
    <row r="2894" spans="1:5">
      <c r="A2894" s="5">
        <f t="shared" si="228"/>
        <v>289300000</v>
      </c>
      <c r="B2894" s="5">
        <f t="shared" si="231"/>
        <v>7.0836192363823575E-2</v>
      </c>
      <c r="C2894" s="5">
        <f t="shared" si="229"/>
        <v>8.8970257608962405E-2</v>
      </c>
      <c r="D2894">
        <f t="shared" si="230"/>
        <v>702.43395146369244</v>
      </c>
      <c r="E2894" s="5">
        <f t="shared" si="232"/>
        <v>361.3903328906033</v>
      </c>
    </row>
    <row r="2895" spans="1:5">
      <c r="A2895" s="5">
        <f t="shared" si="228"/>
        <v>289400000</v>
      </c>
      <c r="B2895" s="5">
        <f t="shared" si="231"/>
        <v>7.0860677739683867E-2</v>
      </c>
      <c r="C2895" s="5">
        <f t="shared" si="229"/>
        <v>8.900101124104294E-2</v>
      </c>
      <c r="D2895">
        <f t="shared" si="230"/>
        <v>702.19123067880525</v>
      </c>
      <c r="E2895" s="5">
        <f t="shared" si="232"/>
        <v>361.2661764112284</v>
      </c>
    </row>
    <row r="2896" spans="1:5">
      <c r="A2896" s="5">
        <f t="shared" si="228"/>
        <v>289500000</v>
      </c>
      <c r="B2896" s="5">
        <f t="shared" si="231"/>
        <v>7.0885163115544159E-2</v>
      </c>
      <c r="C2896" s="5">
        <f t="shared" si="229"/>
        <v>8.9031764873123462E-2</v>
      </c>
      <c r="D2896">
        <f t="shared" si="230"/>
        <v>701.94867757667089</v>
      </c>
      <c r="E2896" s="5">
        <f t="shared" si="232"/>
        <v>361.14210570561198</v>
      </c>
    </row>
    <row r="2897" spans="1:5">
      <c r="A2897" s="5">
        <f t="shared" si="228"/>
        <v>289600000</v>
      </c>
      <c r="B2897" s="5">
        <f t="shared" si="231"/>
        <v>7.0909648491404451E-2</v>
      </c>
      <c r="C2897" s="5">
        <f t="shared" si="229"/>
        <v>8.9062518505203997E-2</v>
      </c>
      <c r="D2897">
        <f t="shared" si="230"/>
        <v>701.70629198358506</v>
      </c>
      <c r="E2897" s="5">
        <f t="shared" si="232"/>
        <v>361.01812068490011</v>
      </c>
    </row>
    <row r="2898" spans="1:5">
      <c r="A2898" s="5">
        <f t="shared" si="228"/>
        <v>289700000</v>
      </c>
      <c r="B2898" s="5">
        <f t="shared" si="231"/>
        <v>7.0934133867264743E-2</v>
      </c>
      <c r="C2898" s="5">
        <f t="shared" si="229"/>
        <v>8.9093272137284518E-2</v>
      </c>
      <c r="D2898">
        <f t="shared" si="230"/>
        <v>701.46407372608303</v>
      </c>
      <c r="E2898" s="5">
        <f t="shared" si="232"/>
        <v>360.89422126036118</v>
      </c>
    </row>
    <row r="2899" spans="1:5">
      <c r="A2899" s="5">
        <f t="shared" si="228"/>
        <v>289800000</v>
      </c>
      <c r="B2899" s="5">
        <f t="shared" si="231"/>
        <v>7.0958619243125035E-2</v>
      </c>
      <c r="C2899" s="5">
        <f t="shared" si="229"/>
        <v>8.912402576936504E-2</v>
      </c>
      <c r="D2899">
        <f t="shared" si="230"/>
        <v>701.22202263093936</v>
      </c>
      <c r="E2899" s="5">
        <f t="shared" si="232"/>
        <v>360.77040734338647</v>
      </c>
    </row>
    <row r="2900" spans="1:5">
      <c r="A2900" s="5">
        <f t="shared" si="228"/>
        <v>289900000</v>
      </c>
      <c r="B2900" s="5">
        <f t="shared" si="231"/>
        <v>7.0983104618985327E-2</v>
      </c>
      <c r="C2900" s="5">
        <f t="shared" si="229"/>
        <v>8.9154779401445575E-2</v>
      </c>
      <c r="D2900">
        <f t="shared" si="230"/>
        <v>700.98013852516806</v>
      </c>
      <c r="E2900" s="5">
        <f t="shared" si="232"/>
        <v>360.64667884548936</v>
      </c>
    </row>
    <row r="2901" spans="1:5">
      <c r="A2901" s="5">
        <f t="shared" si="228"/>
        <v>290000000</v>
      </c>
      <c r="B2901" s="5">
        <f t="shared" si="231"/>
        <v>7.1007589994845619E-2</v>
      </c>
      <c r="C2901" s="5">
        <f t="shared" si="229"/>
        <v>8.9185533033526096E-2</v>
      </c>
      <c r="D2901">
        <f t="shared" si="230"/>
        <v>700.73842123602151</v>
      </c>
      <c r="E2901" s="5">
        <f t="shared" si="232"/>
        <v>360.52303567830523</v>
      </c>
    </row>
    <row r="2902" spans="1:5">
      <c r="A2902" s="5">
        <f t="shared" si="228"/>
        <v>290100000</v>
      </c>
      <c r="B2902" s="5">
        <f t="shared" si="231"/>
        <v>7.103207537070591E-2</v>
      </c>
      <c r="C2902" s="5">
        <f t="shared" si="229"/>
        <v>8.9216286665606617E-2</v>
      </c>
      <c r="D2902">
        <f t="shared" si="230"/>
        <v>700.49687059099006</v>
      </c>
      <c r="E2902" s="5">
        <f t="shared" si="232"/>
        <v>360.39947775359144</v>
      </c>
    </row>
    <row r="2903" spans="1:5">
      <c r="A2903" s="5">
        <f t="shared" si="228"/>
        <v>290200000</v>
      </c>
      <c r="B2903" s="5">
        <f t="shared" si="231"/>
        <v>7.1056560746566202E-2</v>
      </c>
      <c r="C2903" s="5">
        <f t="shared" si="229"/>
        <v>8.9247040297687152E-2</v>
      </c>
      <c r="D2903">
        <f t="shared" si="230"/>
        <v>700.25548641780233</v>
      </c>
      <c r="E2903" s="5">
        <f t="shared" si="232"/>
        <v>360.27600498322698</v>
      </c>
    </row>
    <row r="2904" spans="1:5">
      <c r="A2904" s="5">
        <f t="shared" si="228"/>
        <v>290300000</v>
      </c>
      <c r="B2904" s="5">
        <f t="shared" si="231"/>
        <v>7.1081046122426494E-2</v>
      </c>
      <c r="C2904" s="5">
        <f t="shared" si="229"/>
        <v>8.9277793929767674E-2</v>
      </c>
      <c r="D2904">
        <f t="shared" si="230"/>
        <v>700.01426854442377</v>
      </c>
      <c r="E2904" s="5">
        <f t="shared" si="232"/>
        <v>360.15261727921194</v>
      </c>
    </row>
    <row r="2905" spans="1:5">
      <c r="A2905" s="5">
        <f t="shared" si="228"/>
        <v>290400000</v>
      </c>
      <c r="B2905" s="5">
        <f t="shared" si="231"/>
        <v>7.1105531498286786E-2</v>
      </c>
      <c r="C2905" s="5">
        <f t="shared" si="229"/>
        <v>8.9308547561848195E-2</v>
      </c>
      <c r="D2905">
        <f t="shared" si="230"/>
        <v>699.7732167990572</v>
      </c>
      <c r="E2905" s="5">
        <f t="shared" si="232"/>
        <v>360.02931455366803</v>
      </c>
    </row>
    <row r="2906" spans="1:5">
      <c r="A2906" s="5">
        <f t="shared" si="228"/>
        <v>290500000</v>
      </c>
      <c r="B2906" s="5">
        <f t="shared" si="231"/>
        <v>7.1130016874147078E-2</v>
      </c>
      <c r="C2906" s="5">
        <f t="shared" si="229"/>
        <v>8.933930119392873E-2</v>
      </c>
      <c r="D2906">
        <f t="shared" si="230"/>
        <v>699.53233101014189</v>
      </c>
      <c r="E2906" s="5">
        <f t="shared" si="232"/>
        <v>359.90609671883789</v>
      </c>
    </row>
    <row r="2907" spans="1:5">
      <c r="A2907" s="5">
        <f t="shared" si="228"/>
        <v>290600000</v>
      </c>
      <c r="B2907" s="5">
        <f t="shared" si="231"/>
        <v>7.115450225000737E-2</v>
      </c>
      <c r="C2907" s="5">
        <f t="shared" si="229"/>
        <v>8.9370054826009251E-2</v>
      </c>
      <c r="D2907">
        <f t="shared" si="230"/>
        <v>699.29161100635315</v>
      </c>
      <c r="E2907" s="5">
        <f t="shared" si="232"/>
        <v>359.78296368708453</v>
      </c>
    </row>
    <row r="2908" spans="1:5">
      <c r="A2908" s="5">
        <f t="shared" si="228"/>
        <v>290700000</v>
      </c>
      <c r="B2908" s="5">
        <f t="shared" si="231"/>
        <v>7.1178987625867662E-2</v>
      </c>
      <c r="C2908" s="5">
        <f t="shared" si="229"/>
        <v>8.9400808458089773E-2</v>
      </c>
      <c r="D2908">
        <f t="shared" si="230"/>
        <v>699.05105661660207</v>
      </c>
      <c r="E2908" s="5">
        <f t="shared" si="232"/>
        <v>359.65991537089207</v>
      </c>
    </row>
    <row r="2909" spans="1:5">
      <c r="A2909" s="5">
        <f t="shared" si="228"/>
        <v>290800000</v>
      </c>
      <c r="B2909" s="5">
        <f t="shared" si="231"/>
        <v>7.1203473001727954E-2</v>
      </c>
      <c r="C2909" s="5">
        <f t="shared" si="229"/>
        <v>8.9431562090170308E-2</v>
      </c>
      <c r="D2909">
        <f t="shared" si="230"/>
        <v>698.81066767003517</v>
      </c>
      <c r="E2909" s="5">
        <f t="shared" si="232"/>
        <v>359.53695168286481</v>
      </c>
    </row>
    <row r="2910" spans="1:5">
      <c r="A2910" s="5">
        <f t="shared" si="228"/>
        <v>290900000</v>
      </c>
      <c r="B2910" s="5">
        <f t="shared" si="231"/>
        <v>7.1227958377588246E-2</v>
      </c>
      <c r="C2910" s="5">
        <f t="shared" si="229"/>
        <v>8.9462315722250829E-2</v>
      </c>
      <c r="D2910">
        <f t="shared" si="230"/>
        <v>698.57044399603376</v>
      </c>
      <c r="E2910" s="5">
        <f t="shared" si="232"/>
        <v>359.41407253572726</v>
      </c>
    </row>
    <row r="2911" spans="1:5">
      <c r="A2911" s="5">
        <f t="shared" si="228"/>
        <v>291000000</v>
      </c>
      <c r="B2911" s="5">
        <f t="shared" si="231"/>
        <v>7.1252443753448538E-2</v>
      </c>
      <c r="C2911" s="5">
        <f t="shared" si="229"/>
        <v>8.9493069354331364E-2</v>
      </c>
      <c r="D2911">
        <f t="shared" si="230"/>
        <v>698.33038542421377</v>
      </c>
      <c r="E2911" s="5">
        <f t="shared" si="232"/>
        <v>359.29127784232378</v>
      </c>
    </row>
    <row r="2912" spans="1:5">
      <c r="A2912" s="5">
        <f t="shared" si="228"/>
        <v>291100000</v>
      </c>
      <c r="B2912" s="5">
        <f t="shared" si="231"/>
        <v>7.127692912930883E-2</v>
      </c>
      <c r="C2912" s="5">
        <f t="shared" si="229"/>
        <v>8.9523822986411886E-2</v>
      </c>
      <c r="D2912">
        <f t="shared" si="230"/>
        <v>698.09049178442535</v>
      </c>
      <c r="E2912" s="5">
        <f t="shared" si="232"/>
        <v>359.16856751561863</v>
      </c>
    </row>
    <row r="2913" spans="1:5">
      <c r="A2913" s="5">
        <f t="shared" si="228"/>
        <v>291200000</v>
      </c>
      <c r="B2913" s="5">
        <f t="shared" si="231"/>
        <v>7.1301414505169122E-2</v>
      </c>
      <c r="C2913" s="5">
        <f t="shared" si="229"/>
        <v>8.9554576618492407E-2</v>
      </c>
      <c r="D2913">
        <f t="shared" si="230"/>
        <v>697.85076290675215</v>
      </c>
      <c r="E2913" s="5">
        <f t="shared" si="232"/>
        <v>359.0459414686955</v>
      </c>
    </row>
    <row r="2914" spans="1:5">
      <c r="A2914" s="5">
        <f t="shared" si="228"/>
        <v>291300000</v>
      </c>
      <c r="B2914" s="5">
        <f t="shared" si="231"/>
        <v>7.1325899881029414E-2</v>
      </c>
      <c r="C2914" s="5">
        <f t="shared" si="229"/>
        <v>8.9585330250572942E-2</v>
      </c>
      <c r="D2914">
        <f t="shared" si="230"/>
        <v>697.61119862151133</v>
      </c>
      <c r="E2914" s="5">
        <f t="shared" si="232"/>
        <v>358.92339961475767</v>
      </c>
    </row>
    <row r="2915" spans="1:5">
      <c r="A2915" s="5">
        <f t="shared" si="228"/>
        <v>291400000</v>
      </c>
      <c r="B2915" s="5">
        <f t="shared" si="231"/>
        <v>7.1350385256889706E-2</v>
      </c>
      <c r="C2915" s="5">
        <f t="shared" si="229"/>
        <v>8.9616083882653463E-2</v>
      </c>
      <c r="D2915">
        <f t="shared" si="230"/>
        <v>697.37179875925267</v>
      </c>
      <c r="E2915" s="5">
        <f t="shared" si="232"/>
        <v>358.80094186712734</v>
      </c>
    </row>
    <row r="2916" spans="1:5">
      <c r="A2916" s="5">
        <f t="shared" si="228"/>
        <v>291500000</v>
      </c>
      <c r="B2916" s="5">
        <f t="shared" si="231"/>
        <v>7.1374870632749984E-2</v>
      </c>
      <c r="C2916" s="5">
        <f t="shared" si="229"/>
        <v>8.9646837514733985E-2</v>
      </c>
      <c r="D2916">
        <f t="shared" si="230"/>
        <v>697.13256315075898</v>
      </c>
      <c r="E2916" s="5">
        <f t="shared" si="232"/>
        <v>358.67856813924556</v>
      </c>
    </row>
    <row r="2917" spans="1:5">
      <c r="A2917" s="5">
        <f t="shared" si="228"/>
        <v>291600000</v>
      </c>
      <c r="B2917" s="5">
        <f t="shared" si="231"/>
        <v>7.1399356008610276E-2</v>
      </c>
      <c r="C2917" s="5">
        <f t="shared" si="229"/>
        <v>8.967759114681452E-2</v>
      </c>
      <c r="D2917">
        <f t="shared" si="230"/>
        <v>696.89349162704445</v>
      </c>
      <c r="E2917" s="5">
        <f t="shared" si="232"/>
        <v>358.55627834467231</v>
      </c>
    </row>
    <row r="2918" spans="1:5">
      <c r="A2918" s="5">
        <f t="shared" si="228"/>
        <v>291700000</v>
      </c>
      <c r="B2918" s="5">
        <f t="shared" si="231"/>
        <v>7.1423841384470568E-2</v>
      </c>
      <c r="C2918" s="5">
        <f t="shared" si="229"/>
        <v>8.9708344778895041E-2</v>
      </c>
      <c r="D2918">
        <f t="shared" si="230"/>
        <v>696.65458401935621</v>
      </c>
      <c r="E2918" s="5">
        <f t="shared" si="232"/>
        <v>358.43407239708608</v>
      </c>
    </row>
    <row r="2919" spans="1:5">
      <c r="A2919" s="5">
        <f t="shared" si="228"/>
        <v>291800000</v>
      </c>
      <c r="B2919" s="5">
        <f t="shared" si="231"/>
        <v>7.144832676033086E-2</v>
      </c>
      <c r="C2919" s="5">
        <f t="shared" si="229"/>
        <v>8.9739098410975562E-2</v>
      </c>
      <c r="D2919">
        <f t="shared" si="230"/>
        <v>696.41584015917147</v>
      </c>
      <c r="E2919" s="5">
        <f t="shared" si="232"/>
        <v>358.31195021028373</v>
      </c>
    </row>
    <row r="2920" spans="1:5">
      <c r="A2920" s="5">
        <f t="shared" si="228"/>
        <v>291900000</v>
      </c>
      <c r="B2920" s="5">
        <f t="shared" si="231"/>
        <v>7.1472812136191152E-2</v>
      </c>
      <c r="C2920" s="5">
        <f t="shared" si="229"/>
        <v>8.9769852043056098E-2</v>
      </c>
      <c r="D2920">
        <f t="shared" si="230"/>
        <v>696.17725987819858</v>
      </c>
      <c r="E2920" s="5">
        <f t="shared" si="232"/>
        <v>358.18991169817997</v>
      </c>
    </row>
    <row r="2921" spans="1:5">
      <c r="A2921" s="5">
        <f t="shared" si="228"/>
        <v>292000000</v>
      </c>
      <c r="B2921" s="5">
        <f t="shared" si="231"/>
        <v>7.1497297512051444E-2</v>
      </c>
      <c r="C2921" s="5">
        <f t="shared" si="229"/>
        <v>8.9800605675136619E-2</v>
      </c>
      <c r="D2921">
        <f t="shared" si="230"/>
        <v>695.93884300837749</v>
      </c>
      <c r="E2921" s="5">
        <f t="shared" si="232"/>
        <v>358.0679567748079</v>
      </c>
    </row>
    <row r="2922" spans="1:5">
      <c r="A2922" s="5">
        <f t="shared" si="228"/>
        <v>292100000</v>
      </c>
      <c r="B2922" s="5">
        <f t="shared" si="231"/>
        <v>7.1521782887911736E-2</v>
      </c>
      <c r="C2922" s="5">
        <f t="shared" si="229"/>
        <v>8.983135930721714E-2</v>
      </c>
      <c r="D2922">
        <f t="shared" si="230"/>
        <v>695.70058938187685</v>
      </c>
      <c r="E2922" s="5">
        <f t="shared" si="232"/>
        <v>357.94608535431792</v>
      </c>
    </row>
    <row r="2923" spans="1:5">
      <c r="A2923" s="5">
        <f t="shared" si="228"/>
        <v>292200000</v>
      </c>
      <c r="B2923" s="5">
        <f t="shared" si="231"/>
        <v>7.1546268263772028E-2</v>
      </c>
      <c r="C2923" s="5">
        <f t="shared" si="229"/>
        <v>8.9862112939297675E-2</v>
      </c>
      <c r="D2923">
        <f t="shared" si="230"/>
        <v>695.46249883109601</v>
      </c>
      <c r="E2923" s="5">
        <f t="shared" si="232"/>
        <v>357.82429735097838</v>
      </c>
    </row>
    <row r="2924" spans="1:5">
      <c r="A2924" s="5">
        <f t="shared" si="228"/>
        <v>292300000</v>
      </c>
      <c r="B2924" s="5">
        <f t="shared" si="231"/>
        <v>7.157075363963232E-2</v>
      </c>
      <c r="C2924" s="5">
        <f t="shared" si="229"/>
        <v>8.9892866571378197E-2</v>
      </c>
      <c r="D2924">
        <f t="shared" si="230"/>
        <v>695.22457118866305</v>
      </c>
      <c r="E2924" s="5">
        <f t="shared" si="232"/>
        <v>357.7025926791743</v>
      </c>
    </row>
    <row r="2925" spans="1:5">
      <c r="A2925" s="5">
        <f t="shared" si="228"/>
        <v>292400000</v>
      </c>
      <c r="B2925" s="5">
        <f t="shared" si="231"/>
        <v>7.1595239015492612E-2</v>
      </c>
      <c r="C2925" s="5">
        <f t="shared" si="229"/>
        <v>8.9923620203458718E-2</v>
      </c>
      <c r="D2925">
        <f t="shared" si="230"/>
        <v>694.9868062874358</v>
      </c>
      <c r="E2925" s="5">
        <f t="shared" si="232"/>
        <v>357.58097125340839</v>
      </c>
    </row>
    <row r="2926" spans="1:5">
      <c r="A2926" s="5">
        <f t="shared" ref="A2926:A2989" si="233">A2925+100000</f>
        <v>292500000</v>
      </c>
      <c r="B2926" s="5">
        <f t="shared" si="231"/>
        <v>7.1619724391352904E-2</v>
      </c>
      <c r="C2926" s="5">
        <f t="shared" ref="C2926:C2989" si="234">1.256*A2926/(PI()*$G$6)</f>
        <v>8.9954373835539253E-2</v>
      </c>
      <c r="D2926">
        <f t="shared" ref="D2926:D2989" si="235">($G$2*299792458/$G$6/2*9)^2/(4*$G$3*A2926*(1-EXP(-(C2926/B2926)))^2)</f>
        <v>694.74920396049993</v>
      </c>
      <c r="E2926" s="5">
        <f t="shared" si="232"/>
        <v>357.45943298830008</v>
      </c>
    </row>
    <row r="2927" spans="1:5">
      <c r="A2927" s="5">
        <f t="shared" si="233"/>
        <v>292600000</v>
      </c>
      <c r="B2927" s="5">
        <f t="shared" si="231"/>
        <v>7.1644209767213196E-2</v>
      </c>
      <c r="C2927" s="5">
        <f t="shared" si="234"/>
        <v>8.9985127467619774E-2</v>
      </c>
      <c r="D2927">
        <f t="shared" si="235"/>
        <v>694.51176404116961</v>
      </c>
      <c r="E2927" s="5">
        <f t="shared" si="232"/>
        <v>357.33797779858554</v>
      </c>
    </row>
    <row r="2928" spans="1:5">
      <c r="A2928" s="5">
        <f t="shared" si="233"/>
        <v>292700000</v>
      </c>
      <c r="B2928" s="5">
        <f t="shared" si="231"/>
        <v>7.1668695143073488E-2</v>
      </c>
      <c r="C2928" s="5">
        <f t="shared" si="234"/>
        <v>9.0015881099700309E-2</v>
      </c>
      <c r="D2928">
        <f t="shared" si="235"/>
        <v>694.27448636298664</v>
      </c>
      <c r="E2928" s="5">
        <f t="shared" si="232"/>
        <v>357.21660559911754</v>
      </c>
    </row>
    <row r="2929" spans="1:5">
      <c r="A2929" s="5">
        <f t="shared" si="233"/>
        <v>292800000</v>
      </c>
      <c r="B2929" s="5">
        <f t="shared" si="231"/>
        <v>7.169318051893378E-2</v>
      </c>
      <c r="C2929" s="5">
        <f t="shared" si="234"/>
        <v>9.0046634731780831E-2</v>
      </c>
      <c r="D2929">
        <f t="shared" si="235"/>
        <v>694.03737075972083</v>
      </c>
      <c r="E2929" s="5">
        <f t="shared" si="232"/>
        <v>357.09531630486498</v>
      </c>
    </row>
    <row r="2930" spans="1:5">
      <c r="A2930" s="5">
        <f t="shared" si="233"/>
        <v>292900000</v>
      </c>
      <c r="B2930" s="5">
        <f t="shared" si="231"/>
        <v>7.1717665894794072E-2</v>
      </c>
      <c r="C2930" s="5">
        <f t="shared" si="234"/>
        <v>9.0077388363861352E-2</v>
      </c>
      <c r="D2930">
        <f t="shared" si="235"/>
        <v>693.80041706536781</v>
      </c>
      <c r="E2930" s="5">
        <f t="shared" si="232"/>
        <v>356.97410983091299</v>
      </c>
    </row>
    <row r="2931" spans="1:5">
      <c r="A2931" s="5">
        <f t="shared" si="233"/>
        <v>293000000</v>
      </c>
      <c r="B2931" s="5">
        <f t="shared" si="231"/>
        <v>7.1742151270654364E-2</v>
      </c>
      <c r="C2931" s="5">
        <f t="shared" si="234"/>
        <v>9.0108141995941887E-2</v>
      </c>
      <c r="D2931">
        <f t="shared" si="235"/>
        <v>693.56362511415091</v>
      </c>
      <c r="E2931" s="5">
        <f t="shared" si="232"/>
        <v>356.85298609246274</v>
      </c>
    </row>
    <row r="2932" spans="1:5">
      <c r="A2932" s="5">
        <f t="shared" si="233"/>
        <v>293100000</v>
      </c>
      <c r="B2932" s="5">
        <f t="shared" si="231"/>
        <v>7.1766636646514656E-2</v>
      </c>
      <c r="C2932" s="5">
        <f t="shared" si="234"/>
        <v>9.0138895628022409E-2</v>
      </c>
      <c r="D2932">
        <f t="shared" si="235"/>
        <v>693.32699474051947</v>
      </c>
      <c r="E2932" s="5">
        <f t="shared" si="232"/>
        <v>356.73194500483112</v>
      </c>
    </row>
    <row r="2933" spans="1:5">
      <c r="A2933" s="5">
        <f t="shared" si="233"/>
        <v>293200000</v>
      </c>
      <c r="B2933" s="5">
        <f t="shared" si="231"/>
        <v>7.1791122022374948E-2</v>
      </c>
      <c r="C2933" s="5">
        <f t="shared" si="234"/>
        <v>9.016964926010293E-2</v>
      </c>
      <c r="D2933">
        <f t="shared" si="235"/>
        <v>693.09052577914804</v>
      </c>
      <c r="E2933" s="5">
        <f t="shared" si="232"/>
        <v>356.61098648345006</v>
      </c>
    </row>
    <row r="2934" spans="1:5">
      <c r="A2934" s="5">
        <f t="shared" si="233"/>
        <v>293300000</v>
      </c>
      <c r="B2934" s="5">
        <f t="shared" si="231"/>
        <v>7.181560739823524E-2</v>
      </c>
      <c r="C2934" s="5">
        <f t="shared" si="234"/>
        <v>9.0200402892183465E-2</v>
      </c>
      <c r="D2934">
        <f t="shared" si="235"/>
        <v>692.85421806493775</v>
      </c>
      <c r="E2934" s="5">
        <f t="shared" si="232"/>
        <v>356.49011044386754</v>
      </c>
    </row>
    <row r="2935" spans="1:5">
      <c r="A2935" s="5">
        <f t="shared" si="233"/>
        <v>293400000</v>
      </c>
      <c r="B2935" s="5">
        <f t="shared" si="231"/>
        <v>7.1840092774095532E-2</v>
      </c>
      <c r="C2935" s="5">
        <f t="shared" si="234"/>
        <v>9.0231156524263986E-2</v>
      </c>
      <c r="D2935">
        <f t="shared" si="235"/>
        <v>692.61807143301382</v>
      </c>
      <c r="E2935" s="5">
        <f t="shared" si="232"/>
        <v>356.36931680174609</v>
      </c>
    </row>
    <row r="2936" spans="1:5">
      <c r="A2936" s="5">
        <f t="shared" si="233"/>
        <v>293500000</v>
      </c>
      <c r="B2936" s="5">
        <f t="shared" si="231"/>
        <v>7.1864578149955824E-2</v>
      </c>
      <c r="C2936" s="5">
        <f t="shared" si="234"/>
        <v>9.0261910156344508E-2</v>
      </c>
      <c r="D2936">
        <f t="shared" si="235"/>
        <v>692.38208571872644</v>
      </c>
      <c r="E2936" s="5">
        <f t="shared" si="232"/>
        <v>356.24860547286357</v>
      </c>
    </row>
    <row r="2937" spans="1:5">
      <c r="A2937" s="5">
        <f t="shared" si="233"/>
        <v>293600000</v>
      </c>
      <c r="B2937" s="5">
        <f t="shared" si="231"/>
        <v>7.1889063525816116E-2</v>
      </c>
      <c r="C2937" s="5">
        <f t="shared" si="234"/>
        <v>9.0292663788425043E-2</v>
      </c>
      <c r="D2937">
        <f t="shared" si="235"/>
        <v>692.14626075765068</v>
      </c>
      <c r="E2937" s="5">
        <f t="shared" si="232"/>
        <v>356.12797637311252</v>
      </c>
    </row>
    <row r="2938" spans="1:5">
      <c r="A2938" s="5">
        <f t="shared" si="233"/>
        <v>293700000</v>
      </c>
      <c r="B2938" s="5">
        <f t="shared" si="231"/>
        <v>7.1913548901676408E-2</v>
      </c>
      <c r="C2938" s="5">
        <f t="shared" si="234"/>
        <v>9.0323417420505564E-2</v>
      </c>
      <c r="D2938">
        <f t="shared" si="235"/>
        <v>691.91059638558477</v>
      </c>
      <c r="E2938" s="5">
        <f t="shared" si="232"/>
        <v>356.00742941849978</v>
      </c>
    </row>
    <row r="2939" spans="1:5">
      <c r="A2939" s="5">
        <f t="shared" si="233"/>
        <v>293800000</v>
      </c>
      <c r="B2939" s="5">
        <f t="shared" si="231"/>
        <v>7.19380342775367E-2</v>
      </c>
      <c r="C2939" s="5">
        <f t="shared" si="234"/>
        <v>9.0354171052586085E-2</v>
      </c>
      <c r="D2939">
        <f t="shared" si="235"/>
        <v>691.67509243855079</v>
      </c>
      <c r="E2939" s="5">
        <f t="shared" si="232"/>
        <v>355.88696452514688</v>
      </c>
    </row>
    <row r="2940" spans="1:5">
      <c r="A2940" s="5">
        <f t="shared" si="233"/>
        <v>293900000</v>
      </c>
      <c r="B2940" s="5">
        <f t="shared" si="231"/>
        <v>7.1962519653396992E-2</v>
      </c>
      <c r="C2940" s="5">
        <f t="shared" si="234"/>
        <v>9.038492468466662E-2</v>
      </c>
      <c r="D2940">
        <f t="shared" si="235"/>
        <v>691.43974875279423</v>
      </c>
      <c r="E2940" s="5">
        <f t="shared" si="232"/>
        <v>355.76658160928923</v>
      </c>
    </row>
    <row r="2941" spans="1:5">
      <c r="A2941" s="5">
        <f t="shared" si="233"/>
        <v>294000000</v>
      </c>
      <c r="B2941" s="5">
        <f t="shared" si="231"/>
        <v>7.1987005029257284E-2</v>
      </c>
      <c r="C2941" s="5">
        <f t="shared" si="234"/>
        <v>9.0415678316747142E-2</v>
      </c>
      <c r="D2941">
        <f t="shared" si="235"/>
        <v>691.20456516478316</v>
      </c>
      <c r="E2941" s="5">
        <f t="shared" si="232"/>
        <v>355.64628058727658</v>
      </c>
    </row>
    <row r="2942" spans="1:5">
      <c r="A2942" s="5">
        <f t="shared" si="233"/>
        <v>294100000</v>
      </c>
      <c r="B2942" s="5">
        <f t="shared" si="231"/>
        <v>7.2011490405117576E-2</v>
      </c>
      <c r="C2942" s="5">
        <f t="shared" si="234"/>
        <v>9.0446431948827677E-2</v>
      </c>
      <c r="D2942">
        <f t="shared" si="235"/>
        <v>690.96954151120781</v>
      </c>
      <c r="E2942" s="5">
        <f t="shared" si="232"/>
        <v>355.52606137557183</v>
      </c>
    </row>
    <row r="2943" spans="1:5">
      <c r="A2943" s="5">
        <f t="shared" si="233"/>
        <v>294200000</v>
      </c>
      <c r="B2943" s="5">
        <f t="shared" si="231"/>
        <v>7.2035975780977868E-2</v>
      </c>
      <c r="C2943" s="5">
        <f t="shared" si="234"/>
        <v>9.0477185580908198E-2</v>
      </c>
      <c r="D2943">
        <f t="shared" si="235"/>
        <v>690.7346776289811</v>
      </c>
      <c r="E2943" s="5">
        <f t="shared" si="232"/>
        <v>355.40592389075204</v>
      </c>
    </row>
    <row r="2944" spans="1:5">
      <c r="A2944" s="5">
        <f t="shared" si="233"/>
        <v>294300000</v>
      </c>
      <c r="B2944" s="5">
        <f t="shared" si="231"/>
        <v>7.206046115683816E-2</v>
      </c>
      <c r="C2944" s="5">
        <f t="shared" si="234"/>
        <v>9.0507939212988719E-2</v>
      </c>
      <c r="D2944">
        <f t="shared" si="235"/>
        <v>690.49997335523699</v>
      </c>
      <c r="E2944" s="5">
        <f t="shared" si="232"/>
        <v>355.28586804950743</v>
      </c>
    </row>
    <row r="2945" spans="1:5">
      <c r="A2945" s="5">
        <f t="shared" si="233"/>
        <v>294400000</v>
      </c>
      <c r="B2945" s="5">
        <f t="shared" si="231"/>
        <v>7.2084946532698452E-2</v>
      </c>
      <c r="C2945" s="5">
        <f t="shared" si="234"/>
        <v>9.0538692845069255E-2</v>
      </c>
      <c r="D2945">
        <f t="shared" si="235"/>
        <v>690.26542852733087</v>
      </c>
      <c r="E2945" s="5">
        <f t="shared" si="232"/>
        <v>355.16589376864118</v>
      </c>
    </row>
    <row r="2946" spans="1:5">
      <c r="A2946" s="5">
        <f t="shared" si="233"/>
        <v>294500000</v>
      </c>
      <c r="B2946" s="5">
        <f t="shared" si="231"/>
        <v>7.2109431908558744E-2</v>
      </c>
      <c r="C2946" s="5">
        <f t="shared" si="234"/>
        <v>9.0569446477149776E-2</v>
      </c>
      <c r="D2946">
        <f t="shared" si="235"/>
        <v>690.03104298283949</v>
      </c>
      <c r="E2946" s="5">
        <f t="shared" si="232"/>
        <v>355.04600096507011</v>
      </c>
    </row>
    <row r="2947" spans="1:5">
      <c r="A2947" s="5">
        <f t="shared" si="233"/>
        <v>294600000</v>
      </c>
      <c r="B2947" s="5">
        <f t="shared" ref="B2947:B3010" si="236">A2947/(PI()*1300000000)</f>
        <v>7.2133917284419036E-2</v>
      </c>
      <c r="C2947" s="5">
        <f t="shared" si="234"/>
        <v>9.0600200109230297E-2</v>
      </c>
      <c r="D2947">
        <f t="shared" si="235"/>
        <v>689.79681655955949</v>
      </c>
      <c r="E2947" s="5">
        <f t="shared" ref="E2947:E3010" si="237">($G$2*299792458/$G$6/2*9)^2/(4*$G$3*A2947)*(1+($G$7*$G$3*A2947)/($G$2*299792458/$G$6/2*9))^2</f>
        <v>354.92618955582321</v>
      </c>
    </row>
    <row r="2948" spans="1:5">
      <c r="A2948" s="5">
        <f t="shared" si="233"/>
        <v>294700000</v>
      </c>
      <c r="B2948" s="5">
        <f t="shared" si="236"/>
        <v>7.2158402660279328E-2</v>
      </c>
      <c r="C2948" s="5">
        <f t="shared" si="234"/>
        <v>9.0630953741310832E-2</v>
      </c>
      <c r="D2948">
        <f t="shared" si="235"/>
        <v>689.56274909550802</v>
      </c>
      <c r="E2948" s="5">
        <f t="shared" si="237"/>
        <v>354.80645945804224</v>
      </c>
    </row>
    <row r="2949" spans="1:5">
      <c r="A2949" s="5">
        <f t="shared" si="233"/>
        <v>294800000</v>
      </c>
      <c r="B2949" s="5">
        <f t="shared" si="236"/>
        <v>7.218288803613962E-2</v>
      </c>
      <c r="C2949" s="5">
        <f t="shared" si="234"/>
        <v>9.0661707373391354E-2</v>
      </c>
      <c r="D2949">
        <f t="shared" si="235"/>
        <v>689.32884042892204</v>
      </c>
      <c r="E2949" s="5">
        <f t="shared" si="237"/>
        <v>354.68681058898176</v>
      </c>
    </row>
    <row r="2950" spans="1:5">
      <c r="A2950" s="5">
        <f t="shared" si="233"/>
        <v>294900000</v>
      </c>
      <c r="B2950" s="5">
        <f t="shared" si="236"/>
        <v>7.2207373411999912E-2</v>
      </c>
      <c r="C2950" s="5">
        <f t="shared" si="234"/>
        <v>9.0692461005471875E-2</v>
      </c>
      <c r="D2950">
        <f t="shared" si="235"/>
        <v>689.09509039825787</v>
      </c>
      <c r="E2950" s="5">
        <f t="shared" si="237"/>
        <v>354.56724286600826</v>
      </c>
    </row>
    <row r="2951" spans="1:5">
      <c r="A2951" s="5">
        <f t="shared" si="233"/>
        <v>295000000</v>
      </c>
      <c r="B2951" s="5">
        <f t="shared" si="236"/>
        <v>7.223185878786019E-2</v>
      </c>
      <c r="C2951" s="5">
        <f t="shared" si="234"/>
        <v>9.072321463755241E-2</v>
      </c>
      <c r="D2951">
        <f t="shared" si="235"/>
        <v>688.86149884219037</v>
      </c>
      <c r="E2951" s="5">
        <f t="shared" si="237"/>
        <v>354.44775620660005</v>
      </c>
    </row>
    <row r="2952" spans="1:5">
      <c r="A2952" s="5">
        <f t="shared" si="233"/>
        <v>295100000</v>
      </c>
      <c r="B2952" s="5">
        <f t="shared" si="236"/>
        <v>7.2256344163720482E-2</v>
      </c>
      <c r="C2952" s="5">
        <f t="shared" si="234"/>
        <v>9.0753968269632931E-2</v>
      </c>
      <c r="D2952">
        <f t="shared" si="235"/>
        <v>688.62806559961439</v>
      </c>
      <c r="E2952" s="5">
        <f t="shared" si="237"/>
        <v>354.32835052834758</v>
      </c>
    </row>
    <row r="2953" spans="1:5">
      <c r="A2953" s="5">
        <f t="shared" si="233"/>
        <v>295200000</v>
      </c>
      <c r="B2953" s="5">
        <f t="shared" si="236"/>
        <v>7.2280829539580774E-2</v>
      </c>
      <c r="C2953" s="5">
        <f t="shared" si="234"/>
        <v>9.0784721901713453E-2</v>
      </c>
      <c r="D2953">
        <f t="shared" si="235"/>
        <v>688.39479050964167</v>
      </c>
      <c r="E2953" s="5">
        <f t="shared" si="237"/>
        <v>354.20902574895302</v>
      </c>
    </row>
    <row r="2954" spans="1:5">
      <c r="A2954" s="5">
        <f t="shared" si="233"/>
        <v>295300000</v>
      </c>
      <c r="B2954" s="5">
        <f t="shared" si="236"/>
        <v>7.2305314915441066E-2</v>
      </c>
      <c r="C2954" s="5">
        <f t="shared" si="234"/>
        <v>9.0815475533793988E-2</v>
      </c>
      <c r="D2954">
        <f t="shared" si="235"/>
        <v>688.16167341160235</v>
      </c>
      <c r="E2954" s="5">
        <f t="shared" si="237"/>
        <v>354.08978178622993</v>
      </c>
    </row>
    <row r="2955" spans="1:5">
      <c r="A2955" s="5">
        <f t="shared" si="233"/>
        <v>295400000</v>
      </c>
      <c r="B2955" s="5">
        <f t="shared" si="236"/>
        <v>7.2329800291301358E-2</v>
      </c>
      <c r="C2955" s="5">
        <f t="shared" si="234"/>
        <v>9.0846229165874509E-2</v>
      </c>
      <c r="D2955">
        <f t="shared" si="235"/>
        <v>687.92871414504475</v>
      </c>
      <c r="E2955" s="5">
        <f t="shared" si="237"/>
        <v>353.97061855810313</v>
      </c>
    </row>
    <row r="2956" spans="1:5">
      <c r="A2956" s="5">
        <f t="shared" si="233"/>
        <v>295500000</v>
      </c>
      <c r="B2956" s="5">
        <f t="shared" si="236"/>
        <v>7.235428566716165E-2</v>
      </c>
      <c r="C2956" s="5">
        <f t="shared" si="234"/>
        <v>9.0876982797955044E-2</v>
      </c>
      <c r="D2956">
        <f t="shared" si="235"/>
        <v>687.69591254973329</v>
      </c>
      <c r="E2956" s="5">
        <f t="shared" si="237"/>
        <v>353.85153598260854</v>
      </c>
    </row>
    <row r="2957" spans="1:5">
      <c r="A2957" s="5">
        <f t="shared" si="233"/>
        <v>295600000</v>
      </c>
      <c r="B2957" s="5">
        <f t="shared" si="236"/>
        <v>7.2378771043021942E-2</v>
      </c>
      <c r="C2957" s="5">
        <f t="shared" si="234"/>
        <v>9.0907736430035566E-2</v>
      </c>
      <c r="D2957">
        <f t="shared" si="235"/>
        <v>687.46326846565034</v>
      </c>
      <c r="E2957" s="5">
        <f t="shared" si="237"/>
        <v>353.73253397789307</v>
      </c>
    </row>
    <row r="2958" spans="1:5">
      <c r="A2958" s="5">
        <f t="shared" si="233"/>
        <v>295700000</v>
      </c>
      <c r="B2958" s="5">
        <f t="shared" si="236"/>
        <v>7.2403256418882234E-2</v>
      </c>
      <c r="C2958" s="5">
        <f t="shared" si="234"/>
        <v>9.0938490062116087E-2</v>
      </c>
      <c r="D2958">
        <f t="shared" si="235"/>
        <v>687.23078173299359</v>
      </c>
      <c r="E2958" s="5">
        <f t="shared" si="237"/>
        <v>353.61361246221418</v>
      </c>
    </row>
    <row r="2959" spans="1:5">
      <c r="A2959" s="5">
        <f t="shared" si="233"/>
        <v>295800000</v>
      </c>
      <c r="B2959" s="5">
        <f t="shared" si="236"/>
        <v>7.2427741794742526E-2</v>
      </c>
      <c r="C2959" s="5">
        <f t="shared" si="234"/>
        <v>9.0969243694196622E-2</v>
      </c>
      <c r="D2959">
        <f t="shared" si="235"/>
        <v>686.99845219217775</v>
      </c>
      <c r="E2959" s="5">
        <f t="shared" si="237"/>
        <v>353.49477135394045</v>
      </c>
    </row>
    <row r="2960" spans="1:5">
      <c r="A2960" s="5">
        <f t="shared" si="233"/>
        <v>295900000</v>
      </c>
      <c r="B2960" s="5">
        <f t="shared" si="236"/>
        <v>7.2452227170602818E-2</v>
      </c>
      <c r="C2960" s="5">
        <f t="shared" si="234"/>
        <v>9.0999997326277143E-2</v>
      </c>
      <c r="D2960">
        <f t="shared" si="235"/>
        <v>686.7662796838332</v>
      </c>
      <c r="E2960" s="5">
        <f t="shared" si="237"/>
        <v>353.37601057154961</v>
      </c>
    </row>
    <row r="2961" spans="1:5">
      <c r="A2961" s="5">
        <f t="shared" si="233"/>
        <v>296000000</v>
      </c>
      <c r="B2961" s="5">
        <f t="shared" si="236"/>
        <v>7.247671254646311E-2</v>
      </c>
      <c r="C2961" s="5">
        <f t="shared" si="234"/>
        <v>9.1030750958357665E-2</v>
      </c>
      <c r="D2961">
        <f t="shared" si="235"/>
        <v>686.53426404880474</v>
      </c>
      <c r="E2961" s="5">
        <f t="shared" si="237"/>
        <v>353.25733003363075</v>
      </c>
    </row>
    <row r="2962" spans="1:5">
      <c r="A2962" s="5">
        <f t="shared" si="233"/>
        <v>296100000</v>
      </c>
      <c r="B2962" s="5">
        <f t="shared" si="236"/>
        <v>7.2501197922323402E-2</v>
      </c>
      <c r="C2962" s="5">
        <f t="shared" si="234"/>
        <v>9.10615045904382E-2</v>
      </c>
      <c r="D2962">
        <f t="shared" si="235"/>
        <v>686.3024051281534</v>
      </c>
      <c r="E2962" s="5">
        <f t="shared" si="237"/>
        <v>353.13872965888231</v>
      </c>
    </row>
    <row r="2963" spans="1:5">
      <c r="A2963" s="5">
        <f t="shared" si="233"/>
        <v>296200000</v>
      </c>
      <c r="B2963" s="5">
        <f t="shared" si="236"/>
        <v>7.2525683298183694E-2</v>
      </c>
      <c r="C2963" s="5">
        <f t="shared" si="234"/>
        <v>9.1092258222518721E-2</v>
      </c>
      <c r="D2963">
        <f t="shared" si="235"/>
        <v>686.07070276315415</v>
      </c>
      <c r="E2963" s="5">
        <f t="shared" si="237"/>
        <v>353.02020936611279</v>
      </c>
    </row>
    <row r="2964" spans="1:5">
      <c r="A2964" s="5">
        <f t="shared" si="233"/>
        <v>296300000</v>
      </c>
      <c r="B2964" s="5">
        <f t="shared" si="236"/>
        <v>7.2550168674043986E-2</v>
      </c>
      <c r="C2964" s="5">
        <f t="shared" si="234"/>
        <v>9.1123011854599242E-2</v>
      </c>
      <c r="D2964">
        <f t="shared" si="235"/>
        <v>685.83915679529605</v>
      </c>
      <c r="E2964" s="5">
        <f t="shared" si="237"/>
        <v>352.90176907424024</v>
      </c>
    </row>
    <row r="2965" spans="1:5">
      <c r="A2965" s="5">
        <f t="shared" si="233"/>
        <v>296400000</v>
      </c>
      <c r="B2965" s="5">
        <f t="shared" si="236"/>
        <v>7.2574654049904277E-2</v>
      </c>
      <c r="C2965" s="5">
        <f t="shared" si="234"/>
        <v>9.1153765486679778E-2</v>
      </c>
      <c r="D2965">
        <f t="shared" si="235"/>
        <v>685.6077670662828</v>
      </c>
      <c r="E2965" s="5">
        <f t="shared" si="237"/>
        <v>352.78340870229198</v>
      </c>
    </row>
    <row r="2966" spans="1:5">
      <c r="A2966" s="5">
        <f t="shared" si="233"/>
        <v>296500000</v>
      </c>
      <c r="B2966" s="5">
        <f t="shared" si="236"/>
        <v>7.2599139425764569E-2</v>
      </c>
      <c r="C2966" s="5">
        <f t="shared" si="234"/>
        <v>9.1184519118760299E-2</v>
      </c>
      <c r="D2966">
        <f t="shared" si="235"/>
        <v>685.37653341803116</v>
      </c>
      <c r="E2966" s="5">
        <f t="shared" si="237"/>
        <v>352.66512816940474</v>
      </c>
    </row>
    <row r="2967" spans="1:5">
      <c r="A2967" s="5">
        <f t="shared" si="233"/>
        <v>296600000</v>
      </c>
      <c r="B2967" s="5">
        <f t="shared" si="236"/>
        <v>7.2623624801624861E-2</v>
      </c>
      <c r="C2967" s="5">
        <f t="shared" si="234"/>
        <v>9.121527275084082E-2</v>
      </c>
      <c r="D2967">
        <f t="shared" si="235"/>
        <v>685.14545569267102</v>
      </c>
      <c r="E2967" s="5">
        <f t="shared" si="237"/>
        <v>352.54692739482425</v>
      </c>
    </row>
    <row r="2968" spans="1:5">
      <c r="A2968" s="5">
        <f t="shared" si="233"/>
        <v>296700000</v>
      </c>
      <c r="B2968" s="5">
        <f t="shared" si="236"/>
        <v>7.2648110177485153E-2</v>
      </c>
      <c r="C2968" s="5">
        <f t="shared" si="234"/>
        <v>9.1246026382921355E-2</v>
      </c>
      <c r="D2968">
        <f t="shared" si="235"/>
        <v>684.91453373254546</v>
      </c>
      <c r="E2968" s="5">
        <f t="shared" si="237"/>
        <v>352.42880629790523</v>
      </c>
    </row>
    <row r="2969" spans="1:5">
      <c r="A2969" s="5">
        <f t="shared" si="233"/>
        <v>296800000</v>
      </c>
      <c r="B2969" s="5">
        <f t="shared" si="236"/>
        <v>7.2672595553345445E-2</v>
      </c>
      <c r="C2969" s="5">
        <f t="shared" si="234"/>
        <v>9.1276780015001877E-2</v>
      </c>
      <c r="D2969">
        <f t="shared" si="235"/>
        <v>684.6837673802097</v>
      </c>
      <c r="E2969" s="5">
        <f t="shared" si="237"/>
        <v>352.31076479811065</v>
      </c>
    </row>
    <row r="2970" spans="1:5">
      <c r="A2970" s="5">
        <f t="shared" si="233"/>
        <v>296900000</v>
      </c>
      <c r="B2970" s="5">
        <f t="shared" si="236"/>
        <v>7.2697080929205737E-2</v>
      </c>
      <c r="C2970" s="5">
        <f t="shared" si="234"/>
        <v>9.1307533647082412E-2</v>
      </c>
      <c r="D2970">
        <f t="shared" si="235"/>
        <v>684.4531564784312</v>
      </c>
      <c r="E2970" s="5">
        <f t="shared" si="237"/>
        <v>352.19280281501256</v>
      </c>
    </row>
    <row r="2971" spans="1:5">
      <c r="A2971" s="5">
        <f t="shared" si="233"/>
        <v>297000000</v>
      </c>
      <c r="B2971" s="5">
        <f t="shared" si="236"/>
        <v>7.2721566305066029E-2</v>
      </c>
      <c r="C2971" s="5">
        <f t="shared" si="234"/>
        <v>9.1338287279162933E-2</v>
      </c>
      <c r="D2971">
        <f t="shared" si="235"/>
        <v>684.22270087018933</v>
      </c>
      <c r="E2971" s="5">
        <f t="shared" si="237"/>
        <v>352.07492026829084</v>
      </c>
    </row>
    <row r="2972" spans="1:5">
      <c r="A2972" s="5">
        <f t="shared" si="233"/>
        <v>297100000</v>
      </c>
      <c r="B2972" s="5">
        <f t="shared" si="236"/>
        <v>7.2746051680926321E-2</v>
      </c>
      <c r="C2972" s="5">
        <f t="shared" si="234"/>
        <v>9.1369040911243454E-2</v>
      </c>
      <c r="D2972">
        <f t="shared" si="235"/>
        <v>683.9924003986747</v>
      </c>
      <c r="E2972" s="5">
        <f t="shared" si="237"/>
        <v>351.95711707773387</v>
      </c>
    </row>
    <row r="2973" spans="1:5">
      <c r="A2973" s="5">
        <f t="shared" si="233"/>
        <v>297200000</v>
      </c>
      <c r="B2973" s="5">
        <f t="shared" si="236"/>
        <v>7.2770537056786613E-2</v>
      </c>
      <c r="C2973" s="5">
        <f t="shared" si="234"/>
        <v>9.1399794543323989E-2</v>
      </c>
      <c r="D2973">
        <f t="shared" si="235"/>
        <v>683.76225490728871</v>
      </c>
      <c r="E2973" s="5">
        <f t="shared" si="237"/>
        <v>351.8393931632379</v>
      </c>
    </row>
    <row r="2974" spans="1:5">
      <c r="A2974" s="5">
        <f t="shared" si="233"/>
        <v>297300000</v>
      </c>
      <c r="B2974" s="5">
        <f t="shared" si="236"/>
        <v>7.2795022432646905E-2</v>
      </c>
      <c r="C2974" s="5">
        <f t="shared" si="234"/>
        <v>9.1430548175404511E-2</v>
      </c>
      <c r="D2974">
        <f t="shared" si="235"/>
        <v>683.53226423964418</v>
      </c>
      <c r="E2974" s="5">
        <f t="shared" si="237"/>
        <v>351.72174844480679</v>
      </c>
    </row>
    <row r="2975" spans="1:5">
      <c r="A2975" s="5">
        <f t="shared" si="233"/>
        <v>297400000</v>
      </c>
      <c r="B2975" s="5">
        <f t="shared" si="236"/>
        <v>7.2819507808507197E-2</v>
      </c>
      <c r="C2975" s="5">
        <f t="shared" si="234"/>
        <v>9.1461301807485032E-2</v>
      </c>
      <c r="D2975">
        <f t="shared" si="235"/>
        <v>683.30242823956371</v>
      </c>
      <c r="E2975" s="5">
        <f t="shared" si="237"/>
        <v>351.60418284255223</v>
      </c>
    </row>
    <row r="2976" spans="1:5">
      <c r="A2976" s="5">
        <f t="shared" si="233"/>
        <v>297500000</v>
      </c>
      <c r="B2976" s="5">
        <f t="shared" si="236"/>
        <v>7.2843993184367489E-2</v>
      </c>
      <c r="C2976" s="5">
        <f t="shared" si="234"/>
        <v>9.1492055439565567E-2</v>
      </c>
      <c r="D2976">
        <f t="shared" si="235"/>
        <v>683.07274675107976</v>
      </c>
      <c r="E2976" s="5">
        <f t="shared" si="237"/>
        <v>351.48669627669312</v>
      </c>
    </row>
    <row r="2977" spans="1:5">
      <c r="A2977" s="5">
        <f t="shared" si="233"/>
        <v>297600000</v>
      </c>
      <c r="B2977" s="5">
        <f t="shared" si="236"/>
        <v>7.2868478560227781E-2</v>
      </c>
      <c r="C2977" s="5">
        <f t="shared" si="234"/>
        <v>9.1522809071646088E-2</v>
      </c>
      <c r="D2977">
        <f t="shared" si="235"/>
        <v>682.84321961843489</v>
      </c>
      <c r="E2977" s="5">
        <f t="shared" si="237"/>
        <v>351.36928866755585</v>
      </c>
    </row>
    <row r="2978" spans="1:5">
      <c r="A2978" s="5">
        <f t="shared" si="233"/>
        <v>297700000</v>
      </c>
      <c r="B2978" s="5">
        <f t="shared" si="236"/>
        <v>7.2892963936088073E-2</v>
      </c>
      <c r="C2978" s="5">
        <f t="shared" si="234"/>
        <v>9.155356270372661E-2</v>
      </c>
      <c r="D2978">
        <f t="shared" si="235"/>
        <v>682.61384668608071</v>
      </c>
      <c r="E2978" s="5">
        <f t="shared" si="237"/>
        <v>351.25195993557327</v>
      </c>
    </row>
    <row r="2979" spans="1:5">
      <c r="A2979" s="5">
        <f t="shared" si="233"/>
        <v>297800000</v>
      </c>
      <c r="B2979" s="5">
        <f t="shared" si="236"/>
        <v>7.2917449311948365E-2</v>
      </c>
      <c r="C2979" s="5">
        <f t="shared" si="234"/>
        <v>9.1584316335807145E-2</v>
      </c>
      <c r="D2979">
        <f t="shared" si="235"/>
        <v>682.38462779867768</v>
      </c>
      <c r="E2979" s="5">
        <f t="shared" si="237"/>
        <v>351.1347100012859</v>
      </c>
    </row>
    <row r="2980" spans="1:5">
      <c r="A2980" s="5">
        <f t="shared" si="233"/>
        <v>297900000</v>
      </c>
      <c r="B2980" s="5">
        <f t="shared" si="236"/>
        <v>7.2941934687808657E-2</v>
      </c>
      <c r="C2980" s="5">
        <f t="shared" si="234"/>
        <v>9.1615069967887666E-2</v>
      </c>
      <c r="D2980">
        <f t="shared" si="235"/>
        <v>682.15556280109513</v>
      </c>
      <c r="E2980" s="5">
        <f t="shared" si="237"/>
        <v>351.01753878534038</v>
      </c>
    </row>
    <row r="2981" spans="1:5">
      <c r="A2981" s="5">
        <f t="shared" si="233"/>
        <v>298000000</v>
      </c>
      <c r="B2981" s="5">
        <f t="shared" si="236"/>
        <v>7.2966420063668949E-2</v>
      </c>
      <c r="C2981" s="5">
        <f t="shared" si="234"/>
        <v>9.1645823599968188E-2</v>
      </c>
      <c r="D2981">
        <f t="shared" si="235"/>
        <v>681.92665153841017</v>
      </c>
      <c r="E2981" s="5">
        <f t="shared" si="237"/>
        <v>350.90044620849017</v>
      </c>
    </row>
    <row r="2982" spans="1:5">
      <c r="A2982" s="5">
        <f t="shared" si="233"/>
        <v>298100000</v>
      </c>
      <c r="B2982" s="5">
        <f t="shared" si="236"/>
        <v>7.2990905439529241E-2</v>
      </c>
      <c r="C2982" s="5">
        <f t="shared" si="234"/>
        <v>9.1676577232048723E-2</v>
      </c>
      <c r="D2982">
        <f t="shared" si="235"/>
        <v>681.69789385590809</v>
      </c>
      <c r="E2982" s="5">
        <f t="shared" si="237"/>
        <v>350.78343219159484</v>
      </c>
    </row>
    <row r="2983" spans="1:5">
      <c r="A2983" s="5">
        <f t="shared" si="233"/>
        <v>298200000</v>
      </c>
      <c r="B2983" s="5">
        <f t="shared" si="236"/>
        <v>7.3015390815389533E-2</v>
      </c>
      <c r="C2983" s="5">
        <f t="shared" si="234"/>
        <v>9.1707330864129244E-2</v>
      </c>
      <c r="D2983">
        <f t="shared" si="235"/>
        <v>681.46928959908189</v>
      </c>
      <c r="E2983" s="5">
        <f t="shared" si="237"/>
        <v>350.66649665562039</v>
      </c>
    </row>
    <row r="2984" spans="1:5">
      <c r="A2984" s="5">
        <f t="shared" si="233"/>
        <v>298300000</v>
      </c>
      <c r="B2984" s="5">
        <f t="shared" si="236"/>
        <v>7.3039876191249825E-2</v>
      </c>
      <c r="C2984" s="5">
        <f t="shared" si="234"/>
        <v>9.1738084496209779E-2</v>
      </c>
      <c r="D2984">
        <f t="shared" si="235"/>
        <v>681.24083861363135</v>
      </c>
      <c r="E2984" s="5">
        <f t="shared" si="237"/>
        <v>350.54963952163848</v>
      </c>
    </row>
    <row r="2985" spans="1:5">
      <c r="A2985" s="5">
        <f t="shared" si="233"/>
        <v>298400000</v>
      </c>
      <c r="B2985" s="5">
        <f t="shared" si="236"/>
        <v>7.3064361567110117E-2</v>
      </c>
      <c r="C2985" s="5">
        <f t="shared" si="234"/>
        <v>9.17688381282903E-2</v>
      </c>
      <c r="D2985">
        <f t="shared" si="235"/>
        <v>681.01254074546318</v>
      </c>
      <c r="E2985" s="5">
        <f t="shared" si="237"/>
        <v>350.43286071082679</v>
      </c>
    </row>
    <row r="2986" spans="1:5">
      <c r="A2986" s="5">
        <f t="shared" si="233"/>
        <v>298500000</v>
      </c>
      <c r="B2986" s="5">
        <f t="shared" si="236"/>
        <v>7.3088846942970409E-2</v>
      </c>
      <c r="C2986" s="5">
        <f t="shared" si="234"/>
        <v>9.1799591760370822E-2</v>
      </c>
      <c r="D2986">
        <f t="shared" si="235"/>
        <v>680.78439584069088</v>
      </c>
      <c r="E2986" s="5">
        <f t="shared" si="237"/>
        <v>350.31616014446877</v>
      </c>
    </row>
    <row r="2987" spans="1:5">
      <c r="A2987" s="5">
        <f t="shared" si="233"/>
        <v>298600000</v>
      </c>
      <c r="B2987" s="5">
        <f t="shared" si="236"/>
        <v>7.3113332318830687E-2</v>
      </c>
      <c r="C2987" s="5">
        <f t="shared" si="234"/>
        <v>9.1830345392451357E-2</v>
      </c>
      <c r="D2987">
        <f t="shared" si="235"/>
        <v>680.55640374563359</v>
      </c>
      <c r="E2987" s="5">
        <f t="shared" si="237"/>
        <v>350.19953774395276</v>
      </c>
    </row>
    <row r="2988" spans="1:5">
      <c r="A2988" s="5">
        <f t="shared" si="233"/>
        <v>298700000</v>
      </c>
      <c r="B2988" s="5">
        <f t="shared" si="236"/>
        <v>7.3137817694690979E-2</v>
      </c>
      <c r="C2988" s="5">
        <f t="shared" si="234"/>
        <v>9.1861099024531878E-2</v>
      </c>
      <c r="D2988">
        <f t="shared" si="235"/>
        <v>680.32856430681693</v>
      </c>
      <c r="E2988" s="5">
        <f t="shared" si="237"/>
        <v>350.08299343077289</v>
      </c>
    </row>
    <row r="2989" spans="1:5">
      <c r="A2989" s="5">
        <f t="shared" si="233"/>
        <v>298800000</v>
      </c>
      <c r="B2989" s="5">
        <f t="shared" si="236"/>
        <v>7.3162303070551271E-2</v>
      </c>
      <c r="C2989" s="5">
        <f t="shared" si="234"/>
        <v>9.1891852656612399E-2</v>
      </c>
      <c r="D2989">
        <f t="shared" si="235"/>
        <v>680.10087737097126</v>
      </c>
      <c r="E2989" s="5">
        <f t="shared" si="237"/>
        <v>349.96652712652821</v>
      </c>
    </row>
    <row r="2990" spans="1:5">
      <c r="A2990" s="5">
        <f t="shared" ref="A2990:A3053" si="238">A2989+100000</f>
        <v>298900000</v>
      </c>
      <c r="B2990" s="5">
        <f t="shared" si="236"/>
        <v>7.3186788446411563E-2</v>
      </c>
      <c r="C2990" s="5">
        <f t="shared" ref="C2990:C3053" si="239">1.256*A2990/(PI()*$G$6)</f>
        <v>9.1922606288692935E-2</v>
      </c>
      <c r="D2990">
        <f t="shared" ref="D2990:D3053" si="240">($G$2*299792458/$G$6/2*9)^2/(4*$G$3*A2990*(1-EXP(-(C2990/B2990)))^2)</f>
        <v>679.87334278503249</v>
      </c>
      <c r="E2990" s="5">
        <f t="shared" si="237"/>
        <v>349.8501387529227</v>
      </c>
    </row>
    <row r="2991" spans="1:5">
      <c r="A2991" s="5">
        <f t="shared" si="238"/>
        <v>299000000</v>
      </c>
      <c r="B2991" s="5">
        <f t="shared" si="236"/>
        <v>7.3211273822271855E-2</v>
      </c>
      <c r="C2991" s="5">
        <f t="shared" si="239"/>
        <v>9.1953359920773456E-2</v>
      </c>
      <c r="D2991">
        <f t="shared" si="240"/>
        <v>679.64596039614116</v>
      </c>
      <c r="E2991" s="5">
        <f t="shared" si="237"/>
        <v>349.73382823176513</v>
      </c>
    </row>
    <row r="2992" spans="1:5">
      <c r="A2992" s="5">
        <f t="shared" si="238"/>
        <v>299100000</v>
      </c>
      <c r="B2992" s="5">
        <f t="shared" si="236"/>
        <v>7.3235759198132147E-2</v>
      </c>
      <c r="C2992" s="5">
        <f t="shared" si="239"/>
        <v>9.1984113552853977E-2</v>
      </c>
      <c r="D2992">
        <f t="shared" si="240"/>
        <v>679.41873005164234</v>
      </c>
      <c r="E2992" s="5">
        <f t="shared" si="237"/>
        <v>349.61759548496866</v>
      </c>
    </row>
    <row r="2993" spans="1:5">
      <c r="A2993" s="5">
        <f t="shared" si="238"/>
        <v>299200000</v>
      </c>
      <c r="B2993" s="5">
        <f t="shared" si="236"/>
        <v>7.3260244573992439E-2</v>
      </c>
      <c r="C2993" s="5">
        <f t="shared" si="239"/>
        <v>9.2014867184934512E-2</v>
      </c>
      <c r="D2993">
        <f t="shared" si="240"/>
        <v>679.19165159908493</v>
      </c>
      <c r="E2993" s="5">
        <f t="shared" si="237"/>
        <v>349.50144043455106</v>
      </c>
    </row>
    <row r="2994" spans="1:5">
      <c r="A2994" s="5">
        <f t="shared" si="238"/>
        <v>299300000</v>
      </c>
      <c r="B2994" s="5">
        <f t="shared" si="236"/>
        <v>7.3284729949852731E-2</v>
      </c>
      <c r="C2994" s="5">
        <f t="shared" si="239"/>
        <v>9.2045620817015034E-2</v>
      </c>
      <c r="D2994">
        <f t="shared" si="240"/>
        <v>678.96472488622192</v>
      </c>
      <c r="E2994" s="5">
        <f t="shared" si="237"/>
        <v>349.38536300263434</v>
      </c>
    </row>
    <row r="2995" spans="1:5">
      <c r="A2995" s="5">
        <f t="shared" si="238"/>
        <v>299400000</v>
      </c>
      <c r="B2995" s="5">
        <f t="shared" si="236"/>
        <v>7.3309215325713023E-2</v>
      </c>
      <c r="C2995" s="5">
        <f t="shared" si="239"/>
        <v>9.2076374449095555E-2</v>
      </c>
      <c r="D2995">
        <f t="shared" si="240"/>
        <v>678.73794976100942</v>
      </c>
      <c r="E2995" s="5">
        <f t="shared" si="237"/>
        <v>349.26936311144442</v>
      </c>
    </row>
    <row r="2996" spans="1:5">
      <c r="A2996" s="5">
        <f t="shared" si="238"/>
        <v>299500000</v>
      </c>
      <c r="B2996" s="5">
        <f t="shared" si="236"/>
        <v>7.3333700701573315E-2</v>
      </c>
      <c r="C2996" s="5">
        <f t="shared" si="239"/>
        <v>9.210712808117609E-2</v>
      </c>
      <c r="D2996">
        <f t="shared" si="240"/>
        <v>678.51132607160685</v>
      </c>
      <c r="E2996" s="5">
        <f t="shared" si="237"/>
        <v>349.15344068331092</v>
      </c>
    </row>
    <row r="2997" spans="1:5">
      <c r="A2997" s="5">
        <f t="shared" si="238"/>
        <v>299600000</v>
      </c>
      <c r="B2997" s="5">
        <f t="shared" si="236"/>
        <v>7.3358186077433607E-2</v>
      </c>
      <c r="C2997" s="5">
        <f t="shared" si="239"/>
        <v>9.2137881713256611E-2</v>
      </c>
      <c r="D2997">
        <f t="shared" si="240"/>
        <v>678.28485366637585</v>
      </c>
      <c r="E2997" s="5">
        <f t="shared" si="237"/>
        <v>349.03759564066752</v>
      </c>
    </row>
    <row r="2998" spans="1:5">
      <c r="A2998" s="5">
        <f t="shared" si="238"/>
        <v>299700000</v>
      </c>
      <c r="B2998" s="5">
        <f t="shared" si="236"/>
        <v>7.3382671453293899E-2</v>
      </c>
      <c r="C2998" s="5">
        <f t="shared" si="239"/>
        <v>9.2168635345337147E-2</v>
      </c>
      <c r="D2998">
        <f t="shared" si="240"/>
        <v>678.05853239388114</v>
      </c>
      <c r="E2998" s="5">
        <f t="shared" si="237"/>
        <v>348.92182790605125</v>
      </c>
    </row>
    <row r="2999" spans="1:5">
      <c r="A2999" s="5">
        <f t="shared" si="238"/>
        <v>299800000</v>
      </c>
      <c r="B2999" s="5">
        <f t="shared" si="236"/>
        <v>7.3407156829154191E-2</v>
      </c>
      <c r="C2999" s="5">
        <f t="shared" si="239"/>
        <v>9.2199388977417668E-2</v>
      </c>
      <c r="D2999">
        <f t="shared" si="240"/>
        <v>677.83236210288942</v>
      </c>
      <c r="E2999" s="5">
        <f t="shared" si="237"/>
        <v>348.80613740210242</v>
      </c>
    </row>
    <row r="3000" spans="1:5">
      <c r="A3000" s="5">
        <f t="shared" si="238"/>
        <v>299900000</v>
      </c>
      <c r="B3000" s="5">
        <f t="shared" si="236"/>
        <v>7.3431642205014483E-2</v>
      </c>
      <c r="C3000" s="5">
        <f t="shared" si="239"/>
        <v>9.2230142609498189E-2</v>
      </c>
      <c r="D3000">
        <f t="shared" si="240"/>
        <v>677.6063426423683</v>
      </c>
      <c r="E3000" s="5">
        <f t="shared" si="237"/>
        <v>348.69052405156481</v>
      </c>
    </row>
    <row r="3001" spans="1:5">
      <c r="A3001" s="5">
        <f t="shared" si="238"/>
        <v>300000000</v>
      </c>
      <c r="B3001" s="5">
        <f t="shared" si="236"/>
        <v>7.3456127580874775E-2</v>
      </c>
      <c r="C3001" s="5">
        <f t="shared" si="239"/>
        <v>9.2260896241578724E-2</v>
      </c>
      <c r="D3001">
        <f t="shared" si="240"/>
        <v>677.38047386148742</v>
      </c>
      <c r="E3001" s="5">
        <f t="shared" si="237"/>
        <v>348.57498777728478</v>
      </c>
    </row>
    <row r="3002" spans="1:5">
      <c r="A3002" s="5">
        <f t="shared" si="238"/>
        <v>300100000</v>
      </c>
      <c r="B3002" s="5">
        <f t="shared" si="236"/>
        <v>7.3480612956735067E-2</v>
      </c>
      <c r="C3002" s="5">
        <f t="shared" si="239"/>
        <v>9.2291649873659246E-2</v>
      </c>
      <c r="D3002">
        <f t="shared" si="240"/>
        <v>677.15475560961761</v>
      </c>
      <c r="E3002" s="5">
        <f t="shared" si="237"/>
        <v>348.45952850221198</v>
      </c>
    </row>
    <row r="3003" spans="1:5">
      <c r="A3003" s="5">
        <f t="shared" si="238"/>
        <v>300200000</v>
      </c>
      <c r="B3003" s="5">
        <f t="shared" si="236"/>
        <v>7.3505098332595359E-2</v>
      </c>
      <c r="C3003" s="5">
        <f t="shared" si="239"/>
        <v>9.2322403505739767E-2</v>
      </c>
      <c r="D3003">
        <f t="shared" si="240"/>
        <v>676.92918773632994</v>
      </c>
      <c r="E3003" s="5">
        <f t="shared" si="237"/>
        <v>348.3441461493984</v>
      </c>
    </row>
    <row r="3004" spans="1:5">
      <c r="A3004" s="5">
        <f t="shared" si="238"/>
        <v>300300000</v>
      </c>
      <c r="B3004" s="5">
        <f t="shared" si="236"/>
        <v>7.3529583708455651E-2</v>
      </c>
      <c r="C3004" s="5">
        <f t="shared" si="239"/>
        <v>9.2353157137820302E-2</v>
      </c>
      <c r="D3004">
        <f t="shared" si="240"/>
        <v>676.703770091396</v>
      </c>
      <c r="E3004" s="5">
        <f t="shared" si="237"/>
        <v>348.2288406419986</v>
      </c>
    </row>
    <row r="3005" spans="1:5">
      <c r="A3005" s="5">
        <f t="shared" si="238"/>
        <v>300400000</v>
      </c>
      <c r="B3005" s="5">
        <f t="shared" si="236"/>
        <v>7.3554069084315943E-2</v>
      </c>
      <c r="C3005" s="5">
        <f t="shared" si="239"/>
        <v>9.2383910769900823E-2</v>
      </c>
      <c r="D3005">
        <f t="shared" si="240"/>
        <v>676.4785025247877</v>
      </c>
      <c r="E3005" s="5">
        <f t="shared" si="237"/>
        <v>348.11361190326949</v>
      </c>
    </row>
    <row r="3006" spans="1:5">
      <c r="A3006" s="5">
        <f t="shared" si="238"/>
        <v>300500000</v>
      </c>
      <c r="B3006" s="5">
        <f t="shared" si="236"/>
        <v>7.3578554460176235E-2</v>
      </c>
      <c r="C3006" s="5">
        <f t="shared" si="239"/>
        <v>9.2414664401981345E-2</v>
      </c>
      <c r="D3006">
        <f t="shared" si="240"/>
        <v>676.25338488667637</v>
      </c>
      <c r="E3006" s="5">
        <f t="shared" si="237"/>
        <v>347.99845985657004</v>
      </c>
    </row>
    <row r="3007" spans="1:5">
      <c r="A3007" s="5">
        <f t="shared" si="238"/>
        <v>300600000</v>
      </c>
      <c r="B3007" s="5">
        <f t="shared" si="236"/>
        <v>7.3603039836036527E-2</v>
      </c>
      <c r="C3007" s="5">
        <f t="shared" si="239"/>
        <v>9.244541803406188E-2</v>
      </c>
      <c r="D3007">
        <f t="shared" si="240"/>
        <v>676.02841702743251</v>
      </c>
      <c r="E3007" s="5">
        <f t="shared" si="237"/>
        <v>347.88338442536156</v>
      </c>
    </row>
    <row r="3008" spans="1:5">
      <c r="A3008" s="5">
        <f t="shared" si="238"/>
        <v>300700000</v>
      </c>
      <c r="B3008" s="5">
        <f t="shared" si="236"/>
        <v>7.3627525211896819E-2</v>
      </c>
      <c r="C3008" s="5">
        <f t="shared" si="239"/>
        <v>9.2476171666142401E-2</v>
      </c>
      <c r="D3008">
        <f t="shared" si="240"/>
        <v>675.80359879762636</v>
      </c>
      <c r="E3008" s="5">
        <f t="shared" si="237"/>
        <v>347.76838553320658</v>
      </c>
    </row>
    <row r="3009" spans="1:5">
      <c r="A3009" s="5">
        <f t="shared" si="238"/>
        <v>300800000</v>
      </c>
      <c r="B3009" s="5">
        <f t="shared" si="236"/>
        <v>7.3652010587757111E-2</v>
      </c>
      <c r="C3009" s="5">
        <f t="shared" si="239"/>
        <v>9.2506925298222922E-2</v>
      </c>
      <c r="D3009">
        <f t="shared" si="240"/>
        <v>675.57893004802611</v>
      </c>
      <c r="E3009" s="5">
        <f t="shared" si="237"/>
        <v>347.65346310376998</v>
      </c>
    </row>
    <row r="3010" spans="1:5">
      <c r="A3010" s="5">
        <f t="shared" si="238"/>
        <v>300900000</v>
      </c>
      <c r="B3010" s="5">
        <f t="shared" si="236"/>
        <v>7.3676495963617403E-2</v>
      </c>
      <c r="C3010" s="5">
        <f t="shared" si="239"/>
        <v>9.2537678930303457E-2</v>
      </c>
      <c r="D3010">
        <f t="shared" si="240"/>
        <v>675.35441062959865</v>
      </c>
      <c r="E3010" s="5">
        <f t="shared" si="237"/>
        <v>347.53861706081739</v>
      </c>
    </row>
    <row r="3011" spans="1:5">
      <c r="A3011" s="5">
        <f t="shared" si="238"/>
        <v>301000000</v>
      </c>
      <c r="B3011" s="5">
        <f t="shared" ref="B3011:B3074" si="241">A3011/(PI()*1300000000)</f>
        <v>7.3700981339477695E-2</v>
      </c>
      <c r="C3011" s="5">
        <f t="shared" si="239"/>
        <v>9.2568432562383979E-2</v>
      </c>
      <c r="D3011">
        <f t="shared" si="240"/>
        <v>675.13004039350903</v>
      </c>
      <c r="E3011" s="5">
        <f t="shared" ref="E3011:E3074" si="242">($G$2*299792458/$G$6/2*9)^2/(4*$G$3*A3011)*(1+($G$7*$G$3*A3011)/($G$2*299792458/$G$6/2*9))^2</f>
        <v>347.42384732821643</v>
      </c>
    </row>
    <row r="3012" spans="1:5">
      <c r="A3012" s="5">
        <f t="shared" si="238"/>
        <v>301100000</v>
      </c>
      <c r="B3012" s="5">
        <f t="shared" si="241"/>
        <v>7.3725466715337987E-2</v>
      </c>
      <c r="C3012" s="5">
        <f t="shared" si="239"/>
        <v>9.2599186194464514E-2</v>
      </c>
      <c r="D3012">
        <f t="shared" si="240"/>
        <v>674.90581919112003</v>
      </c>
      <c r="E3012" s="5">
        <f t="shared" si="242"/>
        <v>347.30915382993533</v>
      </c>
    </row>
    <row r="3013" spans="1:5">
      <c r="A3013" s="5">
        <f t="shared" si="238"/>
        <v>301200000</v>
      </c>
      <c r="B3013" s="5">
        <f t="shared" si="241"/>
        <v>7.3749952091198279E-2</v>
      </c>
      <c r="C3013" s="5">
        <f t="shared" si="239"/>
        <v>9.2629939826545035E-2</v>
      </c>
      <c r="D3013">
        <f t="shared" si="240"/>
        <v>674.68174687399141</v>
      </c>
      <c r="E3013" s="5">
        <f t="shared" si="242"/>
        <v>347.1945364900435</v>
      </c>
    </row>
    <row r="3014" spans="1:5">
      <c r="A3014" s="5">
        <f t="shared" si="238"/>
        <v>301300000</v>
      </c>
      <c r="B3014" s="5">
        <f t="shared" si="241"/>
        <v>7.3774437467058571E-2</v>
      </c>
      <c r="C3014" s="5">
        <f t="shared" si="239"/>
        <v>9.2660693458625557E-2</v>
      </c>
      <c r="D3014">
        <f t="shared" si="240"/>
        <v>674.45782329388067</v>
      </c>
      <c r="E3014" s="5">
        <f t="shared" si="242"/>
        <v>347.0799952327111</v>
      </c>
    </row>
    <row r="3015" spans="1:5">
      <c r="A3015" s="5">
        <f t="shared" si="238"/>
        <v>301400000</v>
      </c>
      <c r="B3015" s="5">
        <f t="shared" si="241"/>
        <v>7.3798922842918863E-2</v>
      </c>
      <c r="C3015" s="5">
        <f t="shared" si="239"/>
        <v>9.2691447090706092E-2</v>
      </c>
      <c r="D3015">
        <f t="shared" si="240"/>
        <v>674.23404830274137</v>
      </c>
      <c r="E3015" s="5">
        <f t="shared" si="242"/>
        <v>346.96552998220909</v>
      </c>
    </row>
    <row r="3016" spans="1:5">
      <c r="A3016" s="5">
        <f t="shared" si="238"/>
        <v>301500000</v>
      </c>
      <c r="B3016" s="5">
        <f t="shared" si="241"/>
        <v>7.3823408218779155E-2</v>
      </c>
      <c r="C3016" s="5">
        <f t="shared" si="239"/>
        <v>9.2722200722786613E-2</v>
      </c>
      <c r="D3016">
        <f t="shared" si="240"/>
        <v>674.0104217527238</v>
      </c>
      <c r="E3016" s="5">
        <f t="shared" si="242"/>
        <v>346.85114066290873</v>
      </c>
    </row>
    <row r="3017" spans="1:5">
      <c r="A3017" s="5">
        <f t="shared" si="238"/>
        <v>301600000</v>
      </c>
      <c r="B3017" s="5">
        <f t="shared" si="241"/>
        <v>7.3847893594639447E-2</v>
      </c>
      <c r="C3017" s="5">
        <f t="shared" si="239"/>
        <v>9.2752954354867134E-2</v>
      </c>
      <c r="D3017">
        <f t="shared" si="240"/>
        <v>673.78694349617444</v>
      </c>
      <c r="E3017" s="5">
        <f t="shared" si="242"/>
        <v>346.73682719928172</v>
      </c>
    </row>
    <row r="3018" spans="1:5">
      <c r="A3018" s="5">
        <f t="shared" si="238"/>
        <v>301700000</v>
      </c>
      <c r="B3018" s="5">
        <f t="shared" si="241"/>
        <v>7.3872378970499739E-2</v>
      </c>
      <c r="C3018" s="5">
        <f t="shared" si="239"/>
        <v>9.2783707986947669E-2</v>
      </c>
      <c r="D3018">
        <f t="shared" si="240"/>
        <v>673.56361338563556</v>
      </c>
      <c r="E3018" s="5">
        <f t="shared" si="242"/>
        <v>346.62258951589962</v>
      </c>
    </row>
    <row r="3019" spans="1:5">
      <c r="A3019" s="5">
        <f t="shared" si="238"/>
        <v>301800000</v>
      </c>
      <c r="B3019" s="5">
        <f t="shared" si="241"/>
        <v>7.3896864346360031E-2</v>
      </c>
      <c r="C3019" s="5">
        <f t="shared" si="239"/>
        <v>9.2814461619028191E-2</v>
      </c>
      <c r="D3019">
        <f t="shared" si="240"/>
        <v>673.34043127384427</v>
      </c>
      <c r="E3019" s="5">
        <f t="shared" si="242"/>
        <v>346.50842753743439</v>
      </c>
    </row>
    <row r="3020" spans="1:5">
      <c r="A3020" s="5">
        <f t="shared" si="238"/>
        <v>301900000</v>
      </c>
      <c r="B3020" s="5">
        <f t="shared" si="241"/>
        <v>7.3921349722220323E-2</v>
      </c>
      <c r="C3020" s="5">
        <f t="shared" si="239"/>
        <v>9.2845215251108712E-2</v>
      </c>
      <c r="D3020">
        <f t="shared" si="240"/>
        <v>673.11739701373381</v>
      </c>
      <c r="E3020" s="5">
        <f t="shared" si="242"/>
        <v>346.39434118865734</v>
      </c>
    </row>
    <row r="3021" spans="1:5">
      <c r="A3021" s="5">
        <f t="shared" si="238"/>
        <v>302000000</v>
      </c>
      <c r="B3021" s="5">
        <f t="shared" si="241"/>
        <v>7.3945835098080615E-2</v>
      </c>
      <c r="C3021" s="5">
        <f t="shared" si="239"/>
        <v>9.2875968883189247E-2</v>
      </c>
      <c r="D3021">
        <f t="shared" si="240"/>
        <v>672.89451045843123</v>
      </c>
      <c r="E3021" s="5">
        <f t="shared" si="242"/>
        <v>346.28033039443994</v>
      </c>
    </row>
    <row r="3022" spans="1:5">
      <c r="A3022" s="5">
        <f t="shared" si="238"/>
        <v>302100000</v>
      </c>
      <c r="B3022" s="5">
        <f t="shared" si="241"/>
        <v>7.3970320473940906E-2</v>
      </c>
      <c r="C3022" s="5">
        <f t="shared" si="239"/>
        <v>9.2906722515269768E-2</v>
      </c>
      <c r="D3022">
        <f t="shared" si="240"/>
        <v>672.67177146125857</v>
      </c>
      <c r="E3022" s="5">
        <f t="shared" si="242"/>
        <v>346.16639507975242</v>
      </c>
    </row>
    <row r="3023" spans="1:5">
      <c r="A3023" s="5">
        <f t="shared" si="238"/>
        <v>302200000</v>
      </c>
      <c r="B3023" s="5">
        <f t="shared" si="241"/>
        <v>7.3994805849801185E-2</v>
      </c>
      <c r="C3023" s="5">
        <f t="shared" si="239"/>
        <v>9.293747614735029E-2</v>
      </c>
      <c r="D3023">
        <f t="shared" si="240"/>
        <v>672.44917987573206</v>
      </c>
      <c r="E3023" s="5">
        <f t="shared" si="242"/>
        <v>346.05253516966508</v>
      </c>
    </row>
    <row r="3024" spans="1:5">
      <c r="A3024" s="5">
        <f t="shared" si="238"/>
        <v>302300000</v>
      </c>
      <c r="B3024" s="5">
        <f t="shared" si="241"/>
        <v>7.4019291225661477E-2</v>
      </c>
      <c r="C3024" s="5">
        <f t="shared" si="239"/>
        <v>9.2968229779430825E-2</v>
      </c>
      <c r="D3024">
        <f t="shared" si="240"/>
        <v>672.22673555556139</v>
      </c>
      <c r="E3024" s="5">
        <f t="shared" si="242"/>
        <v>345.9387505893468</v>
      </c>
    </row>
    <row r="3025" spans="1:5">
      <c r="A3025" s="5">
        <f t="shared" si="238"/>
        <v>302400000</v>
      </c>
      <c r="B3025" s="5">
        <f t="shared" si="241"/>
        <v>7.4043776601521769E-2</v>
      </c>
      <c r="C3025" s="5">
        <f t="shared" si="239"/>
        <v>9.2998983411511346E-2</v>
      </c>
      <c r="D3025">
        <f t="shared" si="240"/>
        <v>672.00443835465012</v>
      </c>
      <c r="E3025" s="5">
        <f t="shared" si="242"/>
        <v>345.82504126406587</v>
      </c>
    </row>
    <row r="3026" spans="1:5">
      <c r="A3026" s="5">
        <f t="shared" si="238"/>
        <v>302500000</v>
      </c>
      <c r="B3026" s="5">
        <f t="shared" si="241"/>
        <v>7.4068261977382061E-2</v>
      </c>
      <c r="C3026" s="5">
        <f t="shared" si="239"/>
        <v>9.3029737043591881E-2</v>
      </c>
      <c r="D3026">
        <f t="shared" si="240"/>
        <v>671.78228812709483</v>
      </c>
      <c r="E3026" s="5">
        <f t="shared" si="242"/>
        <v>345.711407119189</v>
      </c>
    </row>
    <row r="3027" spans="1:5">
      <c r="A3027" s="5">
        <f t="shared" si="238"/>
        <v>302600000</v>
      </c>
      <c r="B3027" s="5">
        <f t="shared" si="241"/>
        <v>7.4092747353242353E-2</v>
      </c>
      <c r="C3027" s="5">
        <f t="shared" si="239"/>
        <v>9.3060490675672403E-2</v>
      </c>
      <c r="D3027">
        <f t="shared" si="240"/>
        <v>671.56028472718515</v>
      </c>
      <c r="E3027" s="5">
        <f t="shared" si="242"/>
        <v>345.5978480801819</v>
      </c>
    </row>
    <row r="3028" spans="1:5">
      <c r="A3028" s="5">
        <f t="shared" si="238"/>
        <v>302700000</v>
      </c>
      <c r="B3028" s="5">
        <f t="shared" si="241"/>
        <v>7.4117232729102644E-2</v>
      </c>
      <c r="C3028" s="5">
        <f t="shared" si="239"/>
        <v>9.3091244307752924E-2</v>
      </c>
      <c r="D3028">
        <f t="shared" si="240"/>
        <v>671.33842800940272</v>
      </c>
      <c r="E3028" s="5">
        <f t="shared" si="242"/>
        <v>345.48436407260851</v>
      </c>
    </row>
    <row r="3029" spans="1:5">
      <c r="A3029" s="5">
        <f t="shared" si="238"/>
        <v>302800000</v>
      </c>
      <c r="B3029" s="5">
        <f t="shared" si="241"/>
        <v>7.4141718104962936E-2</v>
      </c>
      <c r="C3029" s="5">
        <f t="shared" si="239"/>
        <v>9.3121997939833459E-2</v>
      </c>
      <c r="D3029">
        <f t="shared" si="240"/>
        <v>671.116717828422</v>
      </c>
      <c r="E3029" s="5">
        <f t="shared" si="242"/>
        <v>345.37095502213134</v>
      </c>
    </row>
    <row r="3030" spans="1:5">
      <c r="A3030" s="5">
        <f t="shared" si="238"/>
        <v>302900000</v>
      </c>
      <c r="B3030" s="5">
        <f t="shared" si="241"/>
        <v>7.4166203480823228E-2</v>
      </c>
      <c r="C3030" s="5">
        <f t="shared" si="239"/>
        <v>9.315275157191398E-2</v>
      </c>
      <c r="D3030">
        <f t="shared" si="240"/>
        <v>670.89515403910946</v>
      </c>
      <c r="E3030" s="5">
        <f t="shared" si="242"/>
        <v>345.25762085451095</v>
      </c>
    </row>
    <row r="3031" spans="1:5">
      <c r="A3031" s="5">
        <f t="shared" si="238"/>
        <v>303000000</v>
      </c>
      <c r="B3031" s="5">
        <f t="shared" si="241"/>
        <v>7.419068885668352E-2</v>
      </c>
      <c r="C3031" s="5">
        <f t="shared" si="239"/>
        <v>9.3183505203994502E-2</v>
      </c>
      <c r="D3031">
        <f t="shared" si="240"/>
        <v>670.67373649652211</v>
      </c>
      <c r="E3031" s="5">
        <f t="shared" si="242"/>
        <v>345.14436149560572</v>
      </c>
    </row>
    <row r="3032" spans="1:5">
      <c r="A3032" s="5">
        <f t="shared" si="238"/>
        <v>303100000</v>
      </c>
      <c r="B3032" s="5">
        <f t="shared" si="241"/>
        <v>7.4215174232543812E-2</v>
      </c>
      <c r="C3032" s="5">
        <f t="shared" si="239"/>
        <v>9.3214258836075037E-2</v>
      </c>
      <c r="D3032">
        <f t="shared" si="240"/>
        <v>670.45246505590967</v>
      </c>
      <c r="E3032" s="5">
        <f t="shared" si="242"/>
        <v>345.03117687137222</v>
      </c>
    </row>
    <row r="3033" spans="1:5">
      <c r="A3033" s="5">
        <f t="shared" si="238"/>
        <v>303200000</v>
      </c>
      <c r="B3033" s="5">
        <f t="shared" si="241"/>
        <v>7.4239659608404104E-2</v>
      </c>
      <c r="C3033" s="5">
        <f t="shared" si="239"/>
        <v>9.3245012468155558E-2</v>
      </c>
      <c r="D3033">
        <f t="shared" si="240"/>
        <v>670.23133957271182</v>
      </c>
      <c r="E3033" s="5">
        <f t="shared" si="242"/>
        <v>344.91806690786439</v>
      </c>
    </row>
    <row r="3034" spans="1:5">
      <c r="A3034" s="5">
        <f t="shared" si="238"/>
        <v>303300000</v>
      </c>
      <c r="B3034" s="5">
        <f t="shared" si="241"/>
        <v>7.4264144984264396E-2</v>
      </c>
      <c r="C3034" s="5">
        <f t="shared" si="239"/>
        <v>9.3275766100236079E-2</v>
      </c>
      <c r="D3034">
        <f t="shared" si="240"/>
        <v>670.01035990255923</v>
      </c>
      <c r="E3034" s="5">
        <f t="shared" si="242"/>
        <v>344.80503153123385</v>
      </c>
    </row>
    <row r="3035" spans="1:5">
      <c r="A3035" s="5">
        <f t="shared" si="238"/>
        <v>303400000</v>
      </c>
      <c r="B3035" s="5">
        <f t="shared" si="241"/>
        <v>7.4288630360124688E-2</v>
      </c>
      <c r="C3035" s="5">
        <f t="shared" si="239"/>
        <v>9.3306519732316615E-2</v>
      </c>
      <c r="D3035">
        <f t="shared" si="240"/>
        <v>669.78952590127301</v>
      </c>
      <c r="E3035" s="5">
        <f t="shared" si="242"/>
        <v>344.69207066772975</v>
      </c>
    </row>
    <row r="3036" spans="1:5">
      <c r="A3036" s="5">
        <f t="shared" si="238"/>
        <v>303500000</v>
      </c>
      <c r="B3036" s="5">
        <f t="shared" si="241"/>
        <v>7.431311573598498E-2</v>
      </c>
      <c r="C3036" s="5">
        <f t="shared" si="239"/>
        <v>9.3337273364397136E-2</v>
      </c>
      <c r="D3036">
        <f t="shared" si="240"/>
        <v>669.568837424864</v>
      </c>
      <c r="E3036" s="5">
        <f t="shared" si="242"/>
        <v>344.57918424369808</v>
      </c>
    </row>
    <row r="3037" spans="1:5">
      <c r="A3037" s="5">
        <f t="shared" si="238"/>
        <v>303600000</v>
      </c>
      <c r="B3037" s="5">
        <f t="shared" si="241"/>
        <v>7.4337601111845272E-2</v>
      </c>
      <c r="C3037" s="5">
        <f t="shared" si="239"/>
        <v>9.3368026996477657E-2</v>
      </c>
      <c r="D3037">
        <f t="shared" si="240"/>
        <v>669.34829432953302</v>
      </c>
      <c r="E3037" s="5">
        <f t="shared" si="242"/>
        <v>344.46637218558214</v>
      </c>
    </row>
    <row r="3038" spans="1:5">
      <c r="A3038" s="5">
        <f t="shared" si="238"/>
        <v>303700000</v>
      </c>
      <c r="B3038" s="5">
        <f t="shared" si="241"/>
        <v>7.4362086487705564E-2</v>
      </c>
      <c r="C3038" s="5">
        <f t="shared" si="239"/>
        <v>9.3398780628558192E-2</v>
      </c>
      <c r="D3038">
        <f t="shared" si="240"/>
        <v>669.12789647167017</v>
      </c>
      <c r="E3038" s="5">
        <f t="shared" si="242"/>
        <v>344.35363441992195</v>
      </c>
    </row>
    <row r="3039" spans="1:5">
      <c r="A3039" s="5">
        <f t="shared" si="238"/>
        <v>303800000</v>
      </c>
      <c r="B3039" s="5">
        <f t="shared" si="241"/>
        <v>7.4386571863565856E-2</v>
      </c>
      <c r="C3039" s="5">
        <f t="shared" si="239"/>
        <v>9.3429534260638714E-2</v>
      </c>
      <c r="D3039">
        <f t="shared" si="240"/>
        <v>668.90764370785462</v>
      </c>
      <c r="E3039" s="5">
        <f t="shared" si="242"/>
        <v>344.24097087335457</v>
      </c>
    </row>
    <row r="3040" spans="1:5">
      <c r="A3040" s="5">
        <f t="shared" si="238"/>
        <v>303900000</v>
      </c>
      <c r="B3040" s="5">
        <f t="shared" si="241"/>
        <v>7.4411057239426148E-2</v>
      </c>
      <c r="C3040" s="5">
        <f t="shared" si="239"/>
        <v>9.3460287892719249E-2</v>
      </c>
      <c r="D3040">
        <f t="shared" si="240"/>
        <v>668.68753589485425</v>
      </c>
      <c r="E3040" s="5">
        <f t="shared" si="242"/>
        <v>344.12838147261289</v>
      </c>
    </row>
    <row r="3041" spans="1:5">
      <c r="A3041" s="5">
        <f t="shared" si="238"/>
        <v>304000000</v>
      </c>
      <c r="B3041" s="5">
        <f t="shared" si="241"/>
        <v>7.443554261528644E-2</v>
      </c>
      <c r="C3041" s="5">
        <f t="shared" si="239"/>
        <v>9.349104152479977E-2</v>
      </c>
      <c r="D3041">
        <f t="shared" si="240"/>
        <v>668.46757288962567</v>
      </c>
      <c r="E3041" s="5">
        <f t="shared" si="242"/>
        <v>344.01586614452714</v>
      </c>
    </row>
    <row r="3042" spans="1:5">
      <c r="A3042" s="5">
        <f t="shared" si="238"/>
        <v>304100000</v>
      </c>
      <c r="B3042" s="5">
        <f t="shared" si="241"/>
        <v>7.4460027991146732E-2</v>
      </c>
      <c r="C3042" s="5">
        <f t="shared" si="239"/>
        <v>9.3521795156880291E-2</v>
      </c>
      <c r="D3042">
        <f t="shared" si="240"/>
        <v>668.24775454931353</v>
      </c>
      <c r="E3042" s="5">
        <f t="shared" si="242"/>
        <v>343.903424816023</v>
      </c>
    </row>
    <row r="3043" spans="1:5">
      <c r="A3043" s="5">
        <f t="shared" si="238"/>
        <v>304200000</v>
      </c>
      <c r="B3043" s="5">
        <f t="shared" si="241"/>
        <v>7.4484513367007024E-2</v>
      </c>
      <c r="C3043" s="5">
        <f t="shared" si="239"/>
        <v>9.3552548788960826E-2</v>
      </c>
      <c r="D3043">
        <f t="shared" si="240"/>
        <v>668.02808073125004</v>
      </c>
      <c r="E3043" s="5">
        <f t="shared" si="242"/>
        <v>343.7910574141228</v>
      </c>
    </row>
    <row r="3044" spans="1:5">
      <c r="A3044" s="5">
        <f t="shared" si="238"/>
        <v>304300000</v>
      </c>
      <c r="B3044" s="5">
        <f t="shared" si="241"/>
        <v>7.4508998742867316E-2</v>
      </c>
      <c r="C3044" s="5">
        <f t="shared" si="239"/>
        <v>9.3583302421041348E-2</v>
      </c>
      <c r="D3044">
        <f t="shared" si="240"/>
        <v>667.80855129295503</v>
      </c>
      <c r="E3044" s="5">
        <f t="shared" si="242"/>
        <v>343.67876386594457</v>
      </c>
    </row>
    <row r="3045" spans="1:5">
      <c r="A3045" s="5">
        <f t="shared" si="238"/>
        <v>304400000</v>
      </c>
      <c r="B3045" s="5">
        <f t="shared" si="241"/>
        <v>7.4533484118727608E-2</v>
      </c>
      <c r="C3045" s="5">
        <f t="shared" si="239"/>
        <v>9.3614056053121869E-2</v>
      </c>
      <c r="D3045">
        <f t="shared" si="240"/>
        <v>667.58916609213611</v>
      </c>
      <c r="E3045" s="5">
        <f t="shared" si="242"/>
        <v>343.56654409870197</v>
      </c>
    </row>
    <row r="3046" spans="1:5">
      <c r="A3046" s="5">
        <f t="shared" si="238"/>
        <v>304500000</v>
      </c>
      <c r="B3046" s="5">
        <f t="shared" si="241"/>
        <v>7.45579694945879E-2</v>
      </c>
      <c r="C3046" s="5">
        <f t="shared" si="239"/>
        <v>9.3644809685202404E-2</v>
      </c>
      <c r="D3046">
        <f t="shared" si="240"/>
        <v>667.36992498668712</v>
      </c>
      <c r="E3046" s="5">
        <f t="shared" si="242"/>
        <v>343.45439803970459</v>
      </c>
    </row>
    <row r="3047" spans="1:5">
      <c r="A3047" s="5">
        <f t="shared" si="238"/>
        <v>304600000</v>
      </c>
      <c r="B3047" s="5">
        <f t="shared" si="241"/>
        <v>7.4582454870448192E-2</v>
      </c>
      <c r="C3047" s="5">
        <f t="shared" si="239"/>
        <v>9.3675563317282926E-2</v>
      </c>
      <c r="D3047">
        <f t="shared" si="240"/>
        <v>667.15082783468881</v>
      </c>
      <c r="E3047" s="5">
        <f t="shared" si="242"/>
        <v>343.34232561635724</v>
      </c>
    </row>
    <row r="3048" spans="1:5">
      <c r="A3048" s="5">
        <f t="shared" si="238"/>
        <v>304700000</v>
      </c>
      <c r="B3048" s="5">
        <f t="shared" si="241"/>
        <v>7.4606940246308484E-2</v>
      </c>
      <c r="C3048" s="5">
        <f t="shared" si="239"/>
        <v>9.3706316949363447E-2</v>
      </c>
      <c r="D3048">
        <f t="shared" si="240"/>
        <v>666.93187449440836</v>
      </c>
      <c r="E3048" s="5">
        <f t="shared" si="242"/>
        <v>343.2303267561602</v>
      </c>
    </row>
    <row r="3049" spans="1:5">
      <c r="A3049" s="5">
        <f t="shared" si="238"/>
        <v>304800000</v>
      </c>
      <c r="B3049" s="5">
        <f t="shared" si="241"/>
        <v>7.4631425622168776E-2</v>
      </c>
      <c r="C3049" s="5">
        <f t="shared" si="239"/>
        <v>9.3737070581443982E-2</v>
      </c>
      <c r="D3049">
        <f t="shared" si="240"/>
        <v>666.71306482429873</v>
      </c>
      <c r="E3049" s="5">
        <f t="shared" si="242"/>
        <v>343.11840138670868</v>
      </c>
    </row>
    <row r="3050" spans="1:5">
      <c r="A3050" s="5">
        <f t="shared" si="238"/>
        <v>304900000</v>
      </c>
      <c r="B3050" s="5">
        <f t="shared" si="241"/>
        <v>7.4655910998029068E-2</v>
      </c>
      <c r="C3050" s="5">
        <f t="shared" si="239"/>
        <v>9.3767824213524503E-2</v>
      </c>
      <c r="D3050">
        <f t="shared" si="240"/>
        <v>666.49439868299839</v>
      </c>
      <c r="E3050" s="5">
        <f t="shared" si="242"/>
        <v>343.00654943569288</v>
      </c>
    </row>
    <row r="3051" spans="1:5">
      <c r="A3051" s="5">
        <f t="shared" si="238"/>
        <v>305000000</v>
      </c>
      <c r="B3051" s="5">
        <f t="shared" si="241"/>
        <v>7.468039637388936E-2</v>
      </c>
      <c r="C3051" s="5">
        <f t="shared" si="239"/>
        <v>9.3798577845605025E-2</v>
      </c>
      <c r="D3051">
        <f t="shared" si="240"/>
        <v>666.27587592933196</v>
      </c>
      <c r="E3051" s="5">
        <f t="shared" si="242"/>
        <v>342.89477083089815</v>
      </c>
    </row>
    <row r="3052" spans="1:5">
      <c r="A3052" s="5">
        <f t="shared" si="238"/>
        <v>305100000</v>
      </c>
      <c r="B3052" s="5">
        <f t="shared" si="241"/>
        <v>7.4704881749749652E-2</v>
      </c>
      <c r="C3052" s="5">
        <f t="shared" si="239"/>
        <v>9.382933147768556E-2</v>
      </c>
      <c r="D3052">
        <f t="shared" si="240"/>
        <v>666.05749642230819</v>
      </c>
      <c r="E3052" s="5">
        <f t="shared" si="242"/>
        <v>342.78306550020415</v>
      </c>
    </row>
    <row r="3053" spans="1:5">
      <c r="A3053" s="5">
        <f t="shared" si="238"/>
        <v>305200000</v>
      </c>
      <c r="B3053" s="5">
        <f t="shared" si="241"/>
        <v>7.4729367125609944E-2</v>
      </c>
      <c r="C3053" s="5">
        <f t="shared" si="239"/>
        <v>9.3860085109766081E-2</v>
      </c>
      <c r="D3053">
        <f t="shared" si="240"/>
        <v>665.83926002112128</v>
      </c>
      <c r="E3053" s="5">
        <f t="shared" si="242"/>
        <v>342.67143337158541</v>
      </c>
    </row>
    <row r="3054" spans="1:5">
      <c r="A3054" s="5">
        <f t="shared" ref="A3054:A3117" si="243">A3053+100000</f>
        <v>305300000</v>
      </c>
      <c r="B3054" s="5">
        <f t="shared" si="241"/>
        <v>7.4753852501470236E-2</v>
      </c>
      <c r="C3054" s="5">
        <f t="shared" ref="C3054:C3117" si="244">1.256*A3054/(PI()*$G$6)</f>
        <v>9.3890838741846616E-2</v>
      </c>
      <c r="D3054">
        <f t="shared" ref="D3054:D3117" si="245">($G$2*299792458/$G$6/2*9)^2/(4*$G$3*A3054*(1-EXP(-(C3054/B3054)))^2)</f>
        <v>665.62116658514981</v>
      </c>
      <c r="E3054" s="5">
        <f t="shared" si="242"/>
        <v>342.55987437311046</v>
      </c>
    </row>
    <row r="3055" spans="1:5">
      <c r="A3055" s="5">
        <f t="shared" si="243"/>
        <v>305400000</v>
      </c>
      <c r="B3055" s="5">
        <f t="shared" si="241"/>
        <v>7.4778337877330528E-2</v>
      </c>
      <c r="C3055" s="5">
        <f t="shared" si="244"/>
        <v>9.3921592373927137E-2</v>
      </c>
      <c r="D3055">
        <f t="shared" si="245"/>
        <v>665.40321597395621</v>
      </c>
      <c r="E3055" s="5">
        <f t="shared" si="242"/>
        <v>342.44838843294224</v>
      </c>
    </row>
    <row r="3056" spans="1:5">
      <c r="A3056" s="5">
        <f t="shared" si="243"/>
        <v>305500000</v>
      </c>
      <c r="B3056" s="5">
        <f t="shared" si="241"/>
        <v>7.480282325319082E-2</v>
      </c>
      <c r="C3056" s="5">
        <f t="shared" si="244"/>
        <v>9.3952346006007659E-2</v>
      </c>
      <c r="D3056">
        <f t="shared" si="245"/>
        <v>665.18540804728707</v>
      </c>
      <c r="E3056" s="5">
        <f t="shared" si="242"/>
        <v>342.33697547933792</v>
      </c>
    </row>
    <row r="3057" spans="1:5">
      <c r="A3057" s="5">
        <f t="shared" si="243"/>
        <v>305600000</v>
      </c>
      <c r="B3057" s="5">
        <f t="shared" si="241"/>
        <v>7.4827308629051112E-2</v>
      </c>
      <c r="C3057" s="5">
        <f t="shared" si="244"/>
        <v>9.3983099638088194E-2</v>
      </c>
      <c r="D3057">
        <f t="shared" si="245"/>
        <v>664.96774266507271</v>
      </c>
      <c r="E3057" s="5">
        <f t="shared" si="242"/>
        <v>342.22563544064838</v>
      </c>
    </row>
    <row r="3058" spans="1:5">
      <c r="A3058" s="5">
        <f t="shared" si="243"/>
        <v>305700000</v>
      </c>
      <c r="B3058" s="5">
        <f t="shared" si="241"/>
        <v>7.4851794004911404E-2</v>
      </c>
      <c r="C3058" s="5">
        <f t="shared" si="244"/>
        <v>9.4013853270168715E-2</v>
      </c>
      <c r="D3058">
        <f t="shared" si="245"/>
        <v>664.75021968742635</v>
      </c>
      <c r="E3058" s="5">
        <f t="shared" si="242"/>
        <v>342.11436824531802</v>
      </c>
    </row>
    <row r="3059" spans="1:5">
      <c r="A3059" s="5">
        <f t="shared" si="243"/>
        <v>305800000</v>
      </c>
      <c r="B3059" s="5">
        <f t="shared" si="241"/>
        <v>7.4876279380771682E-2</v>
      </c>
      <c r="C3059" s="5">
        <f t="shared" si="244"/>
        <v>9.4044606902249236E-2</v>
      </c>
      <c r="D3059">
        <f t="shared" si="245"/>
        <v>664.53283897464428</v>
      </c>
      <c r="E3059" s="5">
        <f t="shared" si="242"/>
        <v>342.00317382188518</v>
      </c>
    </row>
    <row r="3060" spans="1:5">
      <c r="A3060" s="5">
        <f t="shared" si="243"/>
        <v>305900000</v>
      </c>
      <c r="B3060" s="5">
        <f t="shared" si="241"/>
        <v>7.4900764756631974E-2</v>
      </c>
      <c r="C3060" s="5">
        <f t="shared" si="244"/>
        <v>9.4075360534329772E-2</v>
      </c>
      <c r="D3060">
        <f t="shared" si="245"/>
        <v>664.31560038720556</v>
      </c>
      <c r="E3060" s="5">
        <f t="shared" si="242"/>
        <v>341.89205209898154</v>
      </c>
    </row>
    <row r="3061" spans="1:5">
      <c r="A3061" s="5">
        <f t="shared" si="243"/>
        <v>306000000</v>
      </c>
      <c r="B3061" s="5">
        <f t="shared" si="241"/>
        <v>7.4925250132492266E-2</v>
      </c>
      <c r="C3061" s="5">
        <f t="shared" si="244"/>
        <v>9.4106114166410293E-2</v>
      </c>
      <c r="D3061">
        <f t="shared" si="245"/>
        <v>664.09850378577198</v>
      </c>
      <c r="E3061" s="5">
        <f t="shared" si="242"/>
        <v>341.78100300533202</v>
      </c>
    </row>
    <row r="3062" spans="1:5">
      <c r="A3062" s="5">
        <f t="shared" si="243"/>
        <v>306100000</v>
      </c>
      <c r="B3062" s="5">
        <f t="shared" si="241"/>
        <v>7.4949735508352558E-2</v>
      </c>
      <c r="C3062" s="5">
        <f t="shared" si="244"/>
        <v>9.4136867798490814E-2</v>
      </c>
      <c r="D3062">
        <f t="shared" si="245"/>
        <v>663.88154903118664</v>
      </c>
      <c r="E3062" s="5">
        <f t="shared" si="242"/>
        <v>341.67002646975487</v>
      </c>
    </row>
    <row r="3063" spans="1:5">
      <c r="A3063" s="5">
        <f t="shared" si="243"/>
        <v>306200000</v>
      </c>
      <c r="B3063" s="5">
        <f t="shared" si="241"/>
        <v>7.497422088421285E-2</v>
      </c>
      <c r="C3063" s="5">
        <f t="shared" si="244"/>
        <v>9.4167621430571349E-2</v>
      </c>
      <c r="D3063">
        <f t="shared" si="245"/>
        <v>663.66473598447487</v>
      </c>
      <c r="E3063" s="5">
        <f t="shared" si="242"/>
        <v>341.55912242116113</v>
      </c>
    </row>
    <row r="3064" spans="1:5">
      <c r="A3064" s="5">
        <f t="shared" si="243"/>
        <v>306300000</v>
      </c>
      <c r="B3064" s="5">
        <f t="shared" si="241"/>
        <v>7.4998706260073142E-2</v>
      </c>
      <c r="C3064" s="5">
        <f t="shared" si="244"/>
        <v>9.4198375062651871E-2</v>
      </c>
      <c r="D3064">
        <f t="shared" si="245"/>
        <v>663.44806450684371</v>
      </c>
      <c r="E3064" s="5">
        <f t="shared" si="242"/>
        <v>341.44829078855469</v>
      </c>
    </row>
    <row r="3065" spans="1:5">
      <c r="A3065" s="5">
        <f t="shared" si="243"/>
        <v>306400000</v>
      </c>
      <c r="B3065" s="5">
        <f t="shared" si="241"/>
        <v>7.5023191635933434E-2</v>
      </c>
      <c r="C3065" s="5">
        <f t="shared" si="244"/>
        <v>9.4229128694732392E-2</v>
      </c>
      <c r="D3065">
        <f t="shared" si="245"/>
        <v>663.2315344596808</v>
      </c>
      <c r="E3065" s="5">
        <f t="shared" si="242"/>
        <v>341.33753150103223</v>
      </c>
    </row>
    <row r="3066" spans="1:5">
      <c r="A3066" s="5">
        <f t="shared" si="243"/>
        <v>306500000</v>
      </c>
      <c r="B3066" s="5">
        <f t="shared" si="241"/>
        <v>7.5047677011793726E-2</v>
      </c>
      <c r="C3066" s="5">
        <f t="shared" si="244"/>
        <v>9.4259882326812927E-2</v>
      </c>
      <c r="D3066">
        <f t="shared" si="245"/>
        <v>663.01514570455538</v>
      </c>
      <c r="E3066" s="5">
        <f t="shared" si="242"/>
        <v>341.2268444877829</v>
      </c>
    </row>
    <row r="3067" spans="1:5">
      <c r="A3067" s="5">
        <f t="shared" si="243"/>
        <v>306600000</v>
      </c>
      <c r="B3067" s="5">
        <f t="shared" si="241"/>
        <v>7.5072162387654018E-2</v>
      </c>
      <c r="C3067" s="5">
        <f t="shared" si="244"/>
        <v>9.4290635958893448E-2</v>
      </c>
      <c r="D3067">
        <f t="shared" si="245"/>
        <v>662.79889810321674</v>
      </c>
      <c r="E3067" s="5">
        <f t="shared" si="242"/>
        <v>341.11622967808819</v>
      </c>
    </row>
    <row r="3068" spans="1:5">
      <c r="A3068" s="5">
        <f t="shared" si="243"/>
        <v>306700000</v>
      </c>
      <c r="B3068" s="5">
        <f t="shared" si="241"/>
        <v>7.509664776351431E-2</v>
      </c>
      <c r="C3068" s="5">
        <f t="shared" si="244"/>
        <v>9.4321389590973984E-2</v>
      </c>
      <c r="D3068">
        <f t="shared" si="245"/>
        <v>662.58279151759427</v>
      </c>
      <c r="E3068" s="5">
        <f t="shared" si="242"/>
        <v>341.0056870013218</v>
      </c>
    </row>
    <row r="3069" spans="1:5">
      <c r="A3069" s="5">
        <f t="shared" si="243"/>
        <v>306800000</v>
      </c>
      <c r="B3069" s="5">
        <f t="shared" si="241"/>
        <v>7.5121133139374602E-2</v>
      </c>
      <c r="C3069" s="5">
        <f t="shared" si="244"/>
        <v>9.4352143223054505E-2</v>
      </c>
      <c r="D3069">
        <f t="shared" si="245"/>
        <v>662.36682580979868</v>
      </c>
      <c r="E3069" s="5">
        <f t="shared" si="242"/>
        <v>340.8952163869497</v>
      </c>
    </row>
    <row r="3070" spans="1:5">
      <c r="A3070" s="5">
        <f t="shared" si="243"/>
        <v>306900000</v>
      </c>
      <c r="B3070" s="5">
        <f t="shared" si="241"/>
        <v>7.5145618515234894E-2</v>
      </c>
      <c r="C3070" s="5">
        <f t="shared" si="244"/>
        <v>9.4382896855135026E-2</v>
      </c>
      <c r="D3070">
        <f t="shared" si="245"/>
        <v>662.15100084211872</v>
      </c>
      <c r="E3070" s="5">
        <f t="shared" si="242"/>
        <v>340.78481776452958</v>
      </c>
    </row>
    <row r="3071" spans="1:5">
      <c r="A3071" s="5">
        <f t="shared" si="243"/>
        <v>307000000</v>
      </c>
      <c r="B3071" s="5">
        <f t="shared" si="241"/>
        <v>7.5170103891095186E-2</v>
      </c>
      <c r="C3071" s="5">
        <f t="shared" si="244"/>
        <v>9.4413650487215561E-2</v>
      </c>
      <c r="D3071">
        <f t="shared" si="245"/>
        <v>661.93531647702355</v>
      </c>
      <c r="E3071" s="5">
        <f t="shared" si="242"/>
        <v>340.674491063711</v>
      </c>
    </row>
    <row r="3072" spans="1:5">
      <c r="A3072" s="5">
        <f t="shared" si="243"/>
        <v>307100000</v>
      </c>
      <c r="B3072" s="5">
        <f t="shared" si="241"/>
        <v>7.5194589266955478E-2</v>
      </c>
      <c r="C3072" s="5">
        <f t="shared" si="244"/>
        <v>9.4444404119296083E-2</v>
      </c>
      <c r="D3072">
        <f t="shared" si="245"/>
        <v>661.71977257716128</v>
      </c>
      <c r="E3072" s="5">
        <f t="shared" si="242"/>
        <v>340.56423621423528</v>
      </c>
    </row>
    <row r="3073" spans="1:5">
      <c r="A3073" s="5">
        <f t="shared" si="243"/>
        <v>307200000</v>
      </c>
      <c r="B3073" s="5">
        <f t="shared" si="241"/>
        <v>7.521907464281577E-2</v>
      </c>
      <c r="C3073" s="5">
        <f t="shared" si="244"/>
        <v>9.4475157751376604E-2</v>
      </c>
      <c r="D3073">
        <f t="shared" si="245"/>
        <v>661.50436900535885</v>
      </c>
      <c r="E3073" s="5">
        <f t="shared" si="242"/>
        <v>340.45405314593501</v>
      </c>
    </row>
    <row r="3074" spans="1:5">
      <c r="A3074" s="5">
        <f t="shared" si="243"/>
        <v>307300000</v>
      </c>
      <c r="B3074" s="5">
        <f t="shared" si="241"/>
        <v>7.5243560018676062E-2</v>
      </c>
      <c r="C3074" s="5">
        <f t="shared" si="244"/>
        <v>9.4505911383457139E-2</v>
      </c>
      <c r="D3074">
        <f t="shared" si="245"/>
        <v>661.28910562462158</v>
      </c>
      <c r="E3074" s="5">
        <f t="shared" si="242"/>
        <v>340.34394178873407</v>
      </c>
    </row>
    <row r="3075" spans="1:5">
      <c r="A3075" s="5">
        <f t="shared" si="243"/>
        <v>307400000</v>
      </c>
      <c r="B3075" s="5">
        <f t="shared" ref="B3075:B3138" si="246">A3075/(PI()*1300000000)</f>
        <v>7.5268045394536354E-2</v>
      </c>
      <c r="C3075" s="5">
        <f t="shared" si="244"/>
        <v>9.453666501553766E-2</v>
      </c>
      <c r="D3075">
        <f t="shared" si="245"/>
        <v>661.0739822981335</v>
      </c>
      <c r="E3075" s="5">
        <f t="shared" ref="E3075:E3138" si="247">($G$2*299792458/$G$6/2*9)^2/(4*$G$3*A3075)*(1+($G$7*$G$3*A3075)/($G$2*299792458/$G$6/2*9))^2</f>
        <v>340.23390207264794</v>
      </c>
    </row>
    <row r="3076" spans="1:5">
      <c r="A3076" s="5">
        <f t="shared" si="243"/>
        <v>307500000</v>
      </c>
      <c r="B3076" s="5">
        <f t="shared" si="246"/>
        <v>7.5292530770396646E-2</v>
      </c>
      <c r="C3076" s="5">
        <f t="shared" si="244"/>
        <v>9.4567418647618182E-2</v>
      </c>
      <c r="D3076">
        <f t="shared" si="245"/>
        <v>660.8589988892561</v>
      </c>
      <c r="E3076" s="5">
        <f t="shared" si="247"/>
        <v>340.12393392778267</v>
      </c>
    </row>
    <row r="3077" spans="1:5">
      <c r="A3077" s="5">
        <f t="shared" si="243"/>
        <v>307600000</v>
      </c>
      <c r="B3077" s="5">
        <f t="shared" si="246"/>
        <v>7.5317016146256938E-2</v>
      </c>
      <c r="C3077" s="5">
        <f t="shared" si="244"/>
        <v>9.4598172279698717E-2</v>
      </c>
      <c r="D3077">
        <f t="shared" si="245"/>
        <v>660.64415526152868</v>
      </c>
      <c r="E3077" s="5">
        <f t="shared" si="247"/>
        <v>340.01403728433525</v>
      </c>
    </row>
    <row r="3078" spans="1:5">
      <c r="A3078" s="5">
        <f t="shared" si="243"/>
        <v>307700000</v>
      </c>
      <c r="B3078" s="5">
        <f t="shared" si="246"/>
        <v>7.534150152211723E-2</v>
      </c>
      <c r="C3078" s="5">
        <f t="shared" si="244"/>
        <v>9.4628925911779238E-2</v>
      </c>
      <c r="D3078">
        <f t="shared" si="245"/>
        <v>660.42945127866824</v>
      </c>
      <c r="E3078" s="5">
        <f t="shared" si="247"/>
        <v>339.90421207259374</v>
      </c>
    </row>
    <row r="3079" spans="1:5">
      <c r="A3079" s="5">
        <f t="shared" si="243"/>
        <v>307800000</v>
      </c>
      <c r="B3079" s="5">
        <f t="shared" si="246"/>
        <v>7.5365986897977522E-2</v>
      </c>
      <c r="C3079" s="5">
        <f t="shared" si="244"/>
        <v>9.4659679543859759E-2</v>
      </c>
      <c r="D3079">
        <f t="shared" si="245"/>
        <v>660.21488680456866</v>
      </c>
      <c r="E3079" s="5">
        <f t="shared" si="247"/>
        <v>339.7944582229365</v>
      </c>
    </row>
    <row r="3080" spans="1:5">
      <c r="A3080" s="5">
        <f t="shared" si="243"/>
        <v>307900000</v>
      </c>
      <c r="B3080" s="5">
        <f t="shared" si="246"/>
        <v>7.5390472273837814E-2</v>
      </c>
      <c r="C3080" s="5">
        <f t="shared" si="244"/>
        <v>9.4690433175940295E-2</v>
      </c>
      <c r="D3080">
        <f t="shared" si="245"/>
        <v>660.0004617033004</v>
      </c>
      <c r="E3080" s="5">
        <f t="shared" si="247"/>
        <v>339.68477566583243</v>
      </c>
    </row>
    <row r="3081" spans="1:5">
      <c r="A3081" s="5">
        <f t="shared" si="243"/>
        <v>308000000</v>
      </c>
      <c r="B3081" s="5">
        <f t="shared" si="246"/>
        <v>7.5414957649698106E-2</v>
      </c>
      <c r="C3081" s="5">
        <f t="shared" si="244"/>
        <v>9.4721186808020816E-2</v>
      </c>
      <c r="D3081">
        <f t="shared" si="245"/>
        <v>659.78617583911114</v>
      </c>
      <c r="E3081" s="5">
        <f t="shared" si="247"/>
        <v>339.57516433184088</v>
      </c>
    </row>
    <row r="3082" spans="1:5">
      <c r="A3082" s="5">
        <f t="shared" si="243"/>
        <v>308100000</v>
      </c>
      <c r="B3082" s="5">
        <f t="shared" si="246"/>
        <v>7.5439443025558398E-2</v>
      </c>
      <c r="C3082" s="5">
        <f t="shared" si="244"/>
        <v>9.4751940440101351E-2</v>
      </c>
      <c r="D3082">
        <f t="shared" si="245"/>
        <v>659.57202907642397</v>
      </c>
      <c r="E3082" s="5">
        <f t="shared" si="247"/>
        <v>339.465624151611</v>
      </c>
    </row>
    <row r="3083" spans="1:5">
      <c r="A3083" s="5">
        <f t="shared" si="243"/>
        <v>308200000</v>
      </c>
      <c r="B3083" s="5">
        <f t="shared" si="246"/>
        <v>7.546392840141869E-2</v>
      </c>
      <c r="C3083" s="5">
        <f t="shared" si="244"/>
        <v>9.4782694072181872E-2</v>
      </c>
      <c r="D3083">
        <f t="shared" si="245"/>
        <v>659.35802127983845</v>
      </c>
      <c r="E3083" s="5">
        <f t="shared" si="247"/>
        <v>339.35615505588225</v>
      </c>
    </row>
    <row r="3084" spans="1:5">
      <c r="A3084" s="5">
        <f t="shared" si="243"/>
        <v>308300000</v>
      </c>
      <c r="B3084" s="5">
        <f t="shared" si="246"/>
        <v>7.5488413777278981E-2</v>
      </c>
      <c r="C3084" s="5">
        <f t="shared" si="244"/>
        <v>9.4813447704262394E-2</v>
      </c>
      <c r="D3084">
        <f t="shared" si="245"/>
        <v>659.14415231412977</v>
      </c>
      <c r="E3084" s="5">
        <f t="shared" si="247"/>
        <v>339.246756975484</v>
      </c>
    </row>
    <row r="3085" spans="1:5">
      <c r="A3085" s="5">
        <f t="shared" si="243"/>
        <v>308400000</v>
      </c>
      <c r="B3085" s="5">
        <f t="shared" si="246"/>
        <v>7.5512899153139273E-2</v>
      </c>
      <c r="C3085" s="5">
        <f t="shared" si="244"/>
        <v>9.4844201336342929E-2</v>
      </c>
      <c r="D3085">
        <f t="shared" si="245"/>
        <v>658.93042204424853</v>
      </c>
      <c r="E3085" s="5">
        <f t="shared" si="247"/>
        <v>339.13742984133495</v>
      </c>
    </row>
    <row r="3086" spans="1:5">
      <c r="A3086" s="5">
        <f t="shared" si="243"/>
        <v>308500000</v>
      </c>
      <c r="B3086" s="5">
        <f t="shared" si="246"/>
        <v>7.5537384528999565E-2</v>
      </c>
      <c r="C3086" s="5">
        <f t="shared" si="244"/>
        <v>9.487495496842345E-2</v>
      </c>
      <c r="D3086">
        <f t="shared" si="245"/>
        <v>658.71683033532008</v>
      </c>
      <c r="E3086" s="5">
        <f t="shared" si="247"/>
        <v>339.02817358444355</v>
      </c>
    </row>
    <row r="3087" spans="1:5">
      <c r="A3087" s="5">
        <f t="shared" si="243"/>
        <v>308600000</v>
      </c>
      <c r="B3087" s="5">
        <f t="shared" si="246"/>
        <v>7.5561869904859857E-2</v>
      </c>
      <c r="C3087" s="5">
        <f t="shared" si="244"/>
        <v>9.4905708600503971E-2</v>
      </c>
      <c r="D3087">
        <f t="shared" si="245"/>
        <v>658.50337705264496</v>
      </c>
      <c r="E3087" s="5">
        <f t="shared" si="247"/>
        <v>338.91898813590802</v>
      </c>
    </row>
    <row r="3088" spans="1:5">
      <c r="A3088" s="5">
        <f t="shared" si="243"/>
        <v>308700000</v>
      </c>
      <c r="B3088" s="5">
        <f t="shared" si="246"/>
        <v>7.5586355280720149E-2</v>
      </c>
      <c r="C3088" s="5">
        <f t="shared" si="244"/>
        <v>9.4936462232584506E-2</v>
      </c>
      <c r="D3088">
        <f t="shared" si="245"/>
        <v>658.29006206169822</v>
      </c>
      <c r="E3088" s="5">
        <f t="shared" si="247"/>
        <v>338.80987342691532</v>
      </c>
    </row>
    <row r="3089" spans="1:5">
      <c r="A3089" s="5">
        <f t="shared" si="243"/>
        <v>308800000</v>
      </c>
      <c r="B3089" s="5">
        <f t="shared" si="246"/>
        <v>7.5610840656580441E-2</v>
      </c>
      <c r="C3089" s="5">
        <f t="shared" si="244"/>
        <v>9.4967215864665028E-2</v>
      </c>
      <c r="D3089">
        <f t="shared" si="245"/>
        <v>658.07688522812907</v>
      </c>
      <c r="E3089" s="5">
        <f t="shared" si="247"/>
        <v>338.70082938874202</v>
      </c>
    </row>
    <row r="3090" spans="1:5">
      <c r="A3090" s="5">
        <f t="shared" si="243"/>
        <v>308900000</v>
      </c>
      <c r="B3090" s="5">
        <f t="shared" si="246"/>
        <v>7.5635326032440733E-2</v>
      </c>
      <c r="C3090" s="5">
        <f t="shared" si="244"/>
        <v>9.4997969496745549E-2</v>
      </c>
      <c r="D3090">
        <f t="shared" si="245"/>
        <v>657.86384641776056</v>
      </c>
      <c r="E3090" s="5">
        <f t="shared" si="247"/>
        <v>338.59185595275329</v>
      </c>
    </row>
    <row r="3091" spans="1:5">
      <c r="A3091" s="5">
        <f t="shared" si="243"/>
        <v>309000000</v>
      </c>
      <c r="B3091" s="5">
        <f t="shared" si="246"/>
        <v>7.5659811408301025E-2</v>
      </c>
      <c r="C3091" s="5">
        <f t="shared" si="244"/>
        <v>9.5028723128826084E-2</v>
      </c>
      <c r="D3091">
        <f t="shared" si="245"/>
        <v>657.65094549658977</v>
      </c>
      <c r="E3091" s="5">
        <f t="shared" si="247"/>
        <v>338.48295305040347</v>
      </c>
    </row>
    <row r="3092" spans="1:5">
      <c r="A3092" s="5">
        <f t="shared" si="243"/>
        <v>309100000</v>
      </c>
      <c r="B3092" s="5">
        <f t="shared" si="246"/>
        <v>7.5684296784161317E-2</v>
      </c>
      <c r="C3092" s="5">
        <f t="shared" si="244"/>
        <v>9.5059476760906605E-2</v>
      </c>
      <c r="D3092">
        <f t="shared" si="245"/>
        <v>657.43818233078696</v>
      </c>
      <c r="E3092" s="5">
        <f t="shared" si="247"/>
        <v>338.37412061323545</v>
      </c>
    </row>
    <row r="3093" spans="1:5">
      <c r="A3093" s="5">
        <f t="shared" si="243"/>
        <v>309200000</v>
      </c>
      <c r="B3093" s="5">
        <f t="shared" si="246"/>
        <v>7.5708782160021609E-2</v>
      </c>
      <c r="C3093" s="5">
        <f t="shared" si="244"/>
        <v>9.5090230392987127E-2</v>
      </c>
      <c r="D3093">
        <f t="shared" si="245"/>
        <v>657.22555678669539</v>
      </c>
      <c r="E3093" s="5">
        <f t="shared" si="247"/>
        <v>338.26535857288047</v>
      </c>
    </row>
    <row r="3094" spans="1:5">
      <c r="A3094" s="5">
        <f t="shared" si="243"/>
        <v>309300000</v>
      </c>
      <c r="B3094" s="5">
        <f t="shared" si="246"/>
        <v>7.5733267535881887E-2</v>
      </c>
      <c r="C3094" s="5">
        <f t="shared" si="244"/>
        <v>9.5120984025067662E-2</v>
      </c>
      <c r="D3094">
        <f t="shared" si="245"/>
        <v>657.01306873083149</v>
      </c>
      <c r="E3094" s="5">
        <f t="shared" si="247"/>
        <v>338.15666686105857</v>
      </c>
    </row>
    <row r="3095" spans="1:5">
      <c r="A3095" s="5">
        <f t="shared" si="243"/>
        <v>309400000</v>
      </c>
      <c r="B3095" s="5">
        <f t="shared" si="246"/>
        <v>7.5757752911742179E-2</v>
      </c>
      <c r="C3095" s="5">
        <f t="shared" si="244"/>
        <v>9.5151737657148183E-2</v>
      </c>
      <c r="D3095">
        <f t="shared" si="245"/>
        <v>656.80071802988448</v>
      </c>
      <c r="E3095" s="5">
        <f t="shared" si="247"/>
        <v>338.04804540957775</v>
      </c>
    </row>
    <row r="3096" spans="1:5">
      <c r="A3096" s="5">
        <f t="shared" si="243"/>
        <v>309500000</v>
      </c>
      <c r="B3096" s="5">
        <f t="shared" si="246"/>
        <v>7.5782238287602471E-2</v>
      </c>
      <c r="C3096" s="5">
        <f t="shared" si="244"/>
        <v>9.5182491289228718E-2</v>
      </c>
      <c r="D3096">
        <f t="shared" si="245"/>
        <v>656.58850455071467</v>
      </c>
      <c r="E3096" s="5">
        <f t="shared" si="247"/>
        <v>337.93949415033455</v>
      </c>
    </row>
    <row r="3097" spans="1:5">
      <c r="A3097" s="5">
        <f t="shared" si="243"/>
        <v>309600000</v>
      </c>
      <c r="B3097" s="5">
        <f t="shared" si="246"/>
        <v>7.5806723663462763E-2</v>
      </c>
      <c r="C3097" s="5">
        <f t="shared" si="244"/>
        <v>9.521324492130924E-2</v>
      </c>
      <c r="D3097">
        <f t="shared" si="245"/>
        <v>656.37642816035589</v>
      </c>
      <c r="E3097" s="5">
        <f t="shared" si="247"/>
        <v>337.83101301531298</v>
      </c>
    </row>
    <row r="3098" spans="1:5">
      <c r="A3098" s="5">
        <f t="shared" si="243"/>
        <v>309700000</v>
      </c>
      <c r="B3098" s="5">
        <f t="shared" si="246"/>
        <v>7.5831209039323055E-2</v>
      </c>
      <c r="C3098" s="5">
        <f t="shared" si="244"/>
        <v>9.5243998553389761E-2</v>
      </c>
      <c r="D3098">
        <f t="shared" si="245"/>
        <v>656.16448872601302</v>
      </c>
      <c r="E3098" s="5">
        <f t="shared" si="247"/>
        <v>337.72260193658531</v>
      </c>
    </row>
    <row r="3099" spans="1:5">
      <c r="A3099" s="5">
        <f t="shared" si="243"/>
        <v>309800000</v>
      </c>
      <c r="B3099" s="5">
        <f t="shared" si="246"/>
        <v>7.5855694415183347E-2</v>
      </c>
      <c r="C3099" s="5">
        <f t="shared" si="244"/>
        <v>9.5274752185470296E-2</v>
      </c>
      <c r="D3099">
        <f t="shared" si="245"/>
        <v>655.95268611506197</v>
      </c>
      <c r="E3099" s="5">
        <f t="shared" si="247"/>
        <v>337.61426084631125</v>
      </c>
    </row>
    <row r="3100" spans="1:5">
      <c r="A3100" s="5">
        <f t="shared" si="243"/>
        <v>309900000</v>
      </c>
      <c r="B3100" s="5">
        <f t="shared" si="246"/>
        <v>7.5880179791043639E-2</v>
      </c>
      <c r="C3100" s="5">
        <f t="shared" si="244"/>
        <v>9.5305505817550817E-2</v>
      </c>
      <c r="D3100">
        <f t="shared" si="245"/>
        <v>655.74102019505074</v>
      </c>
      <c r="E3100" s="5">
        <f t="shared" si="247"/>
        <v>337.5059896767383</v>
      </c>
    </row>
    <row r="3101" spans="1:5">
      <c r="A3101" s="5">
        <f t="shared" si="243"/>
        <v>310000000</v>
      </c>
      <c r="B3101" s="5">
        <f t="shared" si="246"/>
        <v>7.5904665166903931E-2</v>
      </c>
      <c r="C3101" s="5">
        <f t="shared" si="244"/>
        <v>9.5336259449631339E-2</v>
      </c>
      <c r="D3101">
        <f t="shared" si="245"/>
        <v>655.52949083369754</v>
      </c>
      <c r="E3101" s="5">
        <f t="shared" si="247"/>
        <v>337.39778836020133</v>
      </c>
    </row>
    <row r="3102" spans="1:5">
      <c r="A3102" s="5">
        <f t="shared" si="243"/>
        <v>310100000</v>
      </c>
      <c r="B3102" s="5">
        <f t="shared" si="246"/>
        <v>7.5929150542764223E-2</v>
      </c>
      <c r="C3102" s="5">
        <f t="shared" si="244"/>
        <v>9.5367013081711874E-2</v>
      </c>
      <c r="D3102">
        <f t="shared" si="245"/>
        <v>655.31809789889121</v>
      </c>
      <c r="E3102" s="5">
        <f t="shared" si="247"/>
        <v>337.28965682912212</v>
      </c>
    </row>
    <row r="3103" spans="1:5">
      <c r="A3103" s="5">
        <f t="shared" si="243"/>
        <v>310200000</v>
      </c>
      <c r="B3103" s="5">
        <f t="shared" si="246"/>
        <v>7.5953635918624515E-2</v>
      </c>
      <c r="C3103" s="5">
        <f t="shared" si="244"/>
        <v>9.5397766713792395E-2</v>
      </c>
      <c r="D3103">
        <f t="shared" si="245"/>
        <v>655.10684125869193</v>
      </c>
      <c r="E3103" s="5">
        <f t="shared" si="247"/>
        <v>337.18159501601008</v>
      </c>
    </row>
    <row r="3104" spans="1:5">
      <c r="A3104" s="5">
        <f t="shared" si="243"/>
        <v>310300000</v>
      </c>
      <c r="B3104" s="5">
        <f t="shared" si="246"/>
        <v>7.5978121294484807E-2</v>
      </c>
      <c r="C3104" s="5">
        <f t="shared" si="244"/>
        <v>9.5428520345872916E-2</v>
      </c>
      <c r="D3104">
        <f t="shared" si="245"/>
        <v>654.89572078132858</v>
      </c>
      <c r="E3104" s="5">
        <f t="shared" si="247"/>
        <v>337.07360285346147</v>
      </c>
    </row>
    <row r="3105" spans="1:5">
      <c r="A3105" s="5">
        <f t="shared" si="243"/>
        <v>310400000</v>
      </c>
      <c r="B3105" s="5">
        <f t="shared" si="246"/>
        <v>7.6002606670345099E-2</v>
      </c>
      <c r="C3105" s="5">
        <f t="shared" si="244"/>
        <v>9.5459273977953452E-2</v>
      </c>
      <c r="D3105">
        <f t="shared" si="245"/>
        <v>654.68473633520045</v>
      </c>
      <c r="E3105" s="5">
        <f t="shared" si="247"/>
        <v>336.9656802741593</v>
      </c>
    </row>
    <row r="3106" spans="1:5">
      <c r="A3106" s="5">
        <f t="shared" si="243"/>
        <v>310500000</v>
      </c>
      <c r="B3106" s="5">
        <f t="shared" si="246"/>
        <v>7.6027092046205391E-2</v>
      </c>
      <c r="C3106" s="5">
        <f t="shared" si="244"/>
        <v>9.5490027610033973E-2</v>
      </c>
      <c r="D3106">
        <f t="shared" si="245"/>
        <v>654.47388778887671</v>
      </c>
      <c r="E3106" s="5">
        <f t="shared" si="247"/>
        <v>336.8578272108735</v>
      </c>
    </row>
    <row r="3107" spans="1:5">
      <c r="A3107" s="5">
        <f t="shared" si="243"/>
        <v>310600000</v>
      </c>
      <c r="B3107" s="5">
        <f t="shared" si="246"/>
        <v>7.6051577422065683E-2</v>
      </c>
      <c r="C3107" s="5">
        <f t="shared" si="244"/>
        <v>9.5520781242114494E-2</v>
      </c>
      <c r="D3107">
        <f t="shared" si="245"/>
        <v>654.26317501109543</v>
      </c>
      <c r="E3107" s="5">
        <f t="shared" si="247"/>
        <v>336.75004359646033</v>
      </c>
    </row>
    <row r="3108" spans="1:5">
      <c r="A3108" s="5">
        <f t="shared" si="243"/>
        <v>310700000</v>
      </c>
      <c r="B3108" s="5">
        <f t="shared" si="246"/>
        <v>7.6076062797925975E-2</v>
      </c>
      <c r="C3108" s="5">
        <f t="shared" si="244"/>
        <v>9.5551534874195029E-2</v>
      </c>
      <c r="D3108">
        <f t="shared" si="245"/>
        <v>654.05259787076352</v>
      </c>
      <c r="E3108" s="5">
        <f t="shared" si="247"/>
        <v>336.6423293638627</v>
      </c>
    </row>
    <row r="3109" spans="1:5">
      <c r="A3109" s="5">
        <f t="shared" si="243"/>
        <v>310800000</v>
      </c>
      <c r="B3109" s="5">
        <f t="shared" si="246"/>
        <v>7.6100548173786267E-2</v>
      </c>
      <c r="C3109" s="5">
        <f t="shared" si="244"/>
        <v>9.5582288506275551E-2</v>
      </c>
      <c r="D3109">
        <f t="shared" si="245"/>
        <v>653.84215623695695</v>
      </c>
      <c r="E3109" s="5">
        <f t="shared" si="247"/>
        <v>336.53468444610974</v>
      </c>
    </row>
    <row r="3110" spans="1:5">
      <c r="A3110" s="5">
        <f t="shared" si="243"/>
        <v>310900000</v>
      </c>
      <c r="B3110" s="5">
        <f t="shared" si="246"/>
        <v>7.6125033549646559E-2</v>
      </c>
      <c r="C3110" s="5">
        <f t="shared" si="244"/>
        <v>9.5613042138356086E-2</v>
      </c>
      <c r="D3110">
        <f t="shared" si="245"/>
        <v>653.63184997892006</v>
      </c>
      <c r="E3110" s="5">
        <f t="shared" si="247"/>
        <v>336.42710877631686</v>
      </c>
    </row>
    <row r="3111" spans="1:5">
      <c r="A3111" s="5">
        <f t="shared" si="243"/>
        <v>311000000</v>
      </c>
      <c r="B3111" s="5">
        <f t="shared" si="246"/>
        <v>7.6149518925506851E-2</v>
      </c>
      <c r="C3111" s="5">
        <f t="shared" si="244"/>
        <v>9.5643795770436607E-2</v>
      </c>
      <c r="D3111">
        <f t="shared" si="245"/>
        <v>653.42167896606497</v>
      </c>
      <c r="E3111" s="5">
        <f t="shared" si="247"/>
        <v>336.31960228768514</v>
      </c>
    </row>
    <row r="3112" spans="1:5">
      <c r="A3112" s="5">
        <f t="shared" si="243"/>
        <v>311100000</v>
      </c>
      <c r="B3112" s="5">
        <f t="shared" si="246"/>
        <v>7.6174004301367143E-2</v>
      </c>
      <c r="C3112" s="5">
        <f t="shared" si="244"/>
        <v>9.5674549402517128E-2</v>
      </c>
      <c r="D3112">
        <f t="shared" si="245"/>
        <v>653.21164306797243</v>
      </c>
      <c r="E3112" s="5">
        <f t="shared" si="247"/>
        <v>336.21216491350191</v>
      </c>
    </row>
    <row r="3113" spans="1:5">
      <c r="A3113" s="5">
        <f t="shared" si="243"/>
        <v>311200000</v>
      </c>
      <c r="B3113" s="5">
        <f t="shared" si="246"/>
        <v>7.6198489677227435E-2</v>
      </c>
      <c r="C3113" s="5">
        <f t="shared" si="244"/>
        <v>9.5705303034597664E-2</v>
      </c>
      <c r="D3113">
        <f t="shared" si="245"/>
        <v>653.00174215439017</v>
      </c>
      <c r="E3113" s="5">
        <f t="shared" si="247"/>
        <v>336.10479658714013</v>
      </c>
    </row>
    <row r="3114" spans="1:5">
      <c r="A3114" s="5">
        <f t="shared" si="243"/>
        <v>311300000</v>
      </c>
      <c r="B3114" s="5">
        <f t="shared" si="246"/>
        <v>7.6222975053087727E-2</v>
      </c>
      <c r="C3114" s="5">
        <f t="shared" si="244"/>
        <v>9.5736056666678185E-2</v>
      </c>
      <c r="D3114">
        <f t="shared" si="245"/>
        <v>652.79197609523362</v>
      </c>
      <c r="E3114" s="5">
        <f t="shared" si="247"/>
        <v>335.99749724205839</v>
      </c>
    </row>
    <row r="3115" spans="1:5">
      <c r="A3115" s="5">
        <f t="shared" si="243"/>
        <v>311400000</v>
      </c>
      <c r="B3115" s="5">
        <f t="shared" si="246"/>
        <v>7.6247460428948019E-2</v>
      </c>
      <c r="C3115" s="5">
        <f t="shared" si="244"/>
        <v>9.5766810298758706E-2</v>
      </c>
      <c r="D3115">
        <f t="shared" si="245"/>
        <v>652.58234476058522</v>
      </c>
      <c r="E3115" s="5">
        <f t="shared" si="247"/>
        <v>335.89026681180076</v>
      </c>
    </row>
    <row r="3116" spans="1:5">
      <c r="A3116" s="5">
        <f t="shared" si="243"/>
        <v>311500000</v>
      </c>
      <c r="B3116" s="5">
        <f t="shared" si="246"/>
        <v>7.6271945804808311E-2</v>
      </c>
      <c r="C3116" s="5">
        <f t="shared" si="244"/>
        <v>9.5797563930839241E-2</v>
      </c>
      <c r="D3116">
        <f t="shared" si="245"/>
        <v>652.37284802069416</v>
      </c>
      <c r="E3116" s="5">
        <f t="shared" si="247"/>
        <v>335.78310522999647</v>
      </c>
    </row>
    <row r="3117" spans="1:5">
      <c r="A3117" s="5">
        <f t="shared" si="243"/>
        <v>311600000</v>
      </c>
      <c r="B3117" s="5">
        <f t="shared" si="246"/>
        <v>7.6296431180668603E-2</v>
      </c>
      <c r="C3117" s="5">
        <f t="shared" si="244"/>
        <v>9.5828317562919763E-2</v>
      </c>
      <c r="D3117">
        <f t="shared" si="245"/>
        <v>652.16348574597635</v>
      </c>
      <c r="E3117" s="5">
        <f t="shared" si="247"/>
        <v>335.67601243036029</v>
      </c>
    </row>
    <row r="3118" spans="1:5">
      <c r="A3118" s="5">
        <f t="shared" ref="A3118:A3181" si="248">A3117+100000</f>
        <v>311700000</v>
      </c>
      <c r="B3118" s="5">
        <f t="shared" si="246"/>
        <v>7.6320916556528895E-2</v>
      </c>
      <c r="C3118" s="5">
        <f t="shared" ref="C3118:C3181" si="249">1.256*A3118/(PI()*$G$6)</f>
        <v>9.5859071195000284E-2</v>
      </c>
      <c r="D3118">
        <f t="shared" ref="D3118:D3181" si="250">($G$2*299792458/$G$6/2*9)^2/(4*$G$3*A3118*(1-EXP(-(C3118/B3118)))^2)</f>
        <v>651.95425780701385</v>
      </c>
      <c r="E3118" s="5">
        <f t="shared" si="247"/>
        <v>335.56898834669181</v>
      </c>
    </row>
    <row r="3119" spans="1:5">
      <c r="A3119" s="5">
        <f t="shared" si="248"/>
        <v>311800000</v>
      </c>
      <c r="B3119" s="5">
        <f t="shared" si="246"/>
        <v>7.6345401932389187E-2</v>
      </c>
      <c r="C3119" s="5">
        <f t="shared" si="249"/>
        <v>9.5889824827080819E-2</v>
      </c>
      <c r="D3119">
        <f t="shared" si="250"/>
        <v>651.74516407455496</v>
      </c>
      <c r="E3119" s="5">
        <f t="shared" si="247"/>
        <v>335.46203291287571</v>
      </c>
    </row>
    <row r="3120" spans="1:5">
      <c r="A3120" s="5">
        <f t="shared" si="248"/>
        <v>311900000</v>
      </c>
      <c r="B3120" s="5">
        <f t="shared" si="246"/>
        <v>7.6369887308249479E-2</v>
      </c>
      <c r="C3120" s="5">
        <f t="shared" si="249"/>
        <v>9.592057845916134E-2</v>
      </c>
      <c r="D3120">
        <f t="shared" si="250"/>
        <v>651.5362044195133</v>
      </c>
      <c r="E3120" s="5">
        <f t="shared" si="247"/>
        <v>335.35514606288109</v>
      </c>
    </row>
    <row r="3121" spans="1:5">
      <c r="A3121" s="5">
        <f t="shared" si="248"/>
        <v>312000000</v>
      </c>
      <c r="B3121" s="5">
        <f t="shared" si="246"/>
        <v>7.6394372684109771E-2</v>
      </c>
      <c r="C3121" s="5">
        <f t="shared" si="249"/>
        <v>9.5951332091241862E-2</v>
      </c>
      <c r="D3121">
        <f t="shared" si="250"/>
        <v>651.32737871296865</v>
      </c>
      <c r="E3121" s="5">
        <f t="shared" si="247"/>
        <v>335.24832773076213</v>
      </c>
    </row>
    <row r="3122" spans="1:5">
      <c r="A3122" s="5">
        <f t="shared" si="248"/>
        <v>312100000</v>
      </c>
      <c r="B3122" s="5">
        <f t="shared" si="246"/>
        <v>7.6418858059970063E-2</v>
      </c>
      <c r="C3122" s="5">
        <f t="shared" si="249"/>
        <v>9.5982085723322397E-2</v>
      </c>
      <c r="D3122">
        <f t="shared" si="250"/>
        <v>651.11868682616546</v>
      </c>
      <c r="E3122" s="5">
        <f t="shared" si="247"/>
        <v>335.14157785065731</v>
      </c>
    </row>
    <row r="3123" spans="1:5">
      <c r="A3123" s="5">
        <f t="shared" si="248"/>
        <v>312200000</v>
      </c>
      <c r="B3123" s="5">
        <f t="shared" si="246"/>
        <v>7.6443343435830355E-2</v>
      </c>
      <c r="C3123" s="5">
        <f t="shared" si="249"/>
        <v>9.6012839355402918E-2</v>
      </c>
      <c r="D3123">
        <f t="shared" si="250"/>
        <v>650.91012863051321</v>
      </c>
      <c r="E3123" s="5">
        <f t="shared" si="247"/>
        <v>335.03489635678955</v>
      </c>
    </row>
    <row r="3124" spans="1:5">
      <c r="A3124" s="5">
        <f t="shared" si="248"/>
        <v>312300000</v>
      </c>
      <c r="B3124" s="5">
        <f t="shared" si="246"/>
        <v>7.6467828811690647E-2</v>
      </c>
      <c r="C3124" s="5">
        <f t="shared" si="249"/>
        <v>9.6043592987483453E-2</v>
      </c>
      <c r="D3124">
        <f t="shared" si="250"/>
        <v>650.70170399758638</v>
      </c>
      <c r="E3124" s="5">
        <f t="shared" si="247"/>
        <v>334.92828318346608</v>
      </c>
    </row>
    <row r="3125" spans="1:5">
      <c r="A3125" s="5">
        <f t="shared" si="248"/>
        <v>312400000</v>
      </c>
      <c r="B3125" s="5">
        <f t="shared" si="246"/>
        <v>7.6492314187550939E-2</v>
      </c>
      <c r="C3125" s="5">
        <f t="shared" si="249"/>
        <v>9.6074346619563974E-2</v>
      </c>
      <c r="D3125">
        <f t="shared" si="250"/>
        <v>650.49341279912369</v>
      </c>
      <c r="E3125" s="5">
        <f t="shared" si="247"/>
        <v>334.82173826507818</v>
      </c>
    </row>
    <row r="3126" spans="1:5">
      <c r="A3126" s="5">
        <f t="shared" si="248"/>
        <v>312500000</v>
      </c>
      <c r="B3126" s="5">
        <f t="shared" si="246"/>
        <v>7.6516799563411231E-2</v>
      </c>
      <c r="C3126" s="5">
        <f t="shared" si="249"/>
        <v>9.6105100251644496E-2</v>
      </c>
      <c r="D3126">
        <f t="shared" si="250"/>
        <v>650.28525490702782</v>
      </c>
      <c r="E3126" s="5">
        <f t="shared" si="247"/>
        <v>334.71526153610108</v>
      </c>
    </row>
    <row r="3127" spans="1:5">
      <c r="A3127" s="5">
        <f t="shared" si="248"/>
        <v>312600000</v>
      </c>
      <c r="B3127" s="5">
        <f t="shared" si="246"/>
        <v>7.6541284939271523E-2</v>
      </c>
      <c r="C3127" s="5">
        <f t="shared" si="249"/>
        <v>9.6135853883725031E-2</v>
      </c>
      <c r="D3127">
        <f t="shared" si="250"/>
        <v>650.07723019336606</v>
      </c>
      <c r="E3127" s="5">
        <f t="shared" si="247"/>
        <v>334.60885293109391</v>
      </c>
    </row>
    <row r="3128" spans="1:5">
      <c r="A3128" s="5">
        <f t="shared" si="248"/>
        <v>312700000</v>
      </c>
      <c r="B3128" s="5">
        <f t="shared" si="246"/>
        <v>7.6565770315131815E-2</v>
      </c>
      <c r="C3128" s="5">
        <f t="shared" si="249"/>
        <v>9.6166607515805552E-2</v>
      </c>
      <c r="D3128">
        <f t="shared" si="250"/>
        <v>649.86933853036851</v>
      </c>
      <c r="E3128" s="5">
        <f t="shared" si="247"/>
        <v>334.50251238469957</v>
      </c>
    </row>
    <row r="3129" spans="1:5">
      <c r="A3129" s="5">
        <f t="shared" si="248"/>
        <v>312800000</v>
      </c>
      <c r="B3129" s="5">
        <f t="shared" si="246"/>
        <v>7.6590255690992107E-2</v>
      </c>
      <c r="C3129" s="5">
        <f t="shared" si="249"/>
        <v>9.6197361147886074E-2</v>
      </c>
      <c r="D3129">
        <f t="shared" si="250"/>
        <v>649.66157979042919</v>
      </c>
      <c r="E3129" s="5">
        <f t="shared" si="247"/>
        <v>334.39623983164427</v>
      </c>
    </row>
    <row r="3130" spans="1:5">
      <c r="A3130" s="5">
        <f t="shared" si="248"/>
        <v>312900000</v>
      </c>
      <c r="B3130" s="5">
        <f t="shared" si="246"/>
        <v>7.6614741066852385E-2</v>
      </c>
      <c r="C3130" s="5">
        <f t="shared" si="249"/>
        <v>9.6228114779966609E-2</v>
      </c>
      <c r="D3130">
        <f t="shared" si="250"/>
        <v>649.45395384610481</v>
      </c>
      <c r="E3130" s="5">
        <f t="shared" si="247"/>
        <v>334.29003520673791</v>
      </c>
    </row>
    <row r="3131" spans="1:5">
      <c r="A3131" s="5">
        <f t="shared" si="248"/>
        <v>313000000</v>
      </c>
      <c r="B3131" s="5">
        <f t="shared" si="246"/>
        <v>7.6639226442712677E-2</v>
      </c>
      <c r="C3131" s="5">
        <f t="shared" si="249"/>
        <v>9.625886841204713E-2</v>
      </c>
      <c r="D3131">
        <f t="shared" si="250"/>
        <v>649.2464605701158</v>
      </c>
      <c r="E3131" s="5">
        <f t="shared" si="247"/>
        <v>334.18389844487365</v>
      </c>
    </row>
    <row r="3132" spans="1:5">
      <c r="A3132" s="5">
        <f t="shared" si="248"/>
        <v>313100000</v>
      </c>
      <c r="B3132" s="5">
        <f t="shared" si="246"/>
        <v>7.6663711818572969E-2</v>
      </c>
      <c r="C3132" s="5">
        <f t="shared" si="249"/>
        <v>9.6289622044127651E-2</v>
      </c>
      <c r="D3132">
        <f t="shared" si="250"/>
        <v>649.03909983534413</v>
      </c>
      <c r="E3132" s="5">
        <f t="shared" si="247"/>
        <v>334.07782948102789</v>
      </c>
    </row>
    <row r="3133" spans="1:5">
      <c r="A3133" s="5">
        <f t="shared" si="248"/>
        <v>313200000</v>
      </c>
      <c r="B3133" s="5">
        <f t="shared" si="246"/>
        <v>7.6688197194433261E-2</v>
      </c>
      <c r="C3133" s="5">
        <f t="shared" si="249"/>
        <v>9.6320375676208186E-2</v>
      </c>
      <c r="D3133">
        <f t="shared" si="250"/>
        <v>648.83187151483457</v>
      </c>
      <c r="E3133" s="5">
        <f t="shared" si="247"/>
        <v>333.97182825025988</v>
      </c>
    </row>
    <row r="3134" spans="1:5">
      <c r="A3134" s="5">
        <f t="shared" si="248"/>
        <v>313300000</v>
      </c>
      <c r="B3134" s="5">
        <f t="shared" si="246"/>
        <v>7.6712682570293553E-2</v>
      </c>
      <c r="C3134" s="5">
        <f t="shared" si="249"/>
        <v>9.6351129308288708E-2</v>
      </c>
      <c r="D3134">
        <f t="shared" si="250"/>
        <v>648.62477548179459</v>
      </c>
      <c r="E3134" s="5">
        <f t="shared" si="247"/>
        <v>333.86589468771194</v>
      </c>
    </row>
    <row r="3135" spans="1:5">
      <c r="A3135" s="5">
        <f t="shared" si="248"/>
        <v>313400000</v>
      </c>
      <c r="B3135" s="5">
        <f t="shared" si="246"/>
        <v>7.6737167946153845E-2</v>
      </c>
      <c r="C3135" s="5">
        <f t="shared" si="249"/>
        <v>9.6381882940369229E-2</v>
      </c>
      <c r="D3135">
        <f t="shared" si="250"/>
        <v>648.41781160959238</v>
      </c>
      <c r="E3135" s="5">
        <f t="shared" si="247"/>
        <v>333.76002872860914</v>
      </c>
    </row>
    <row r="3136" spans="1:5">
      <c r="A3136" s="5">
        <f t="shared" si="248"/>
        <v>313500000</v>
      </c>
      <c r="B3136" s="5">
        <f t="shared" si="246"/>
        <v>7.6761653322014137E-2</v>
      </c>
      <c r="C3136" s="5">
        <f t="shared" si="249"/>
        <v>9.6412636572449764E-2</v>
      </c>
      <c r="D3136">
        <f t="shared" si="250"/>
        <v>648.21097977175828</v>
      </c>
      <c r="E3136" s="5">
        <f t="shared" si="247"/>
        <v>333.65423030825929</v>
      </c>
    </row>
    <row r="3137" spans="1:5">
      <c r="A3137" s="5">
        <f t="shared" si="248"/>
        <v>313600000</v>
      </c>
      <c r="B3137" s="5">
        <f t="shared" si="246"/>
        <v>7.6786138697874429E-2</v>
      </c>
      <c r="C3137" s="5">
        <f t="shared" si="249"/>
        <v>9.6443390204530285E-2</v>
      </c>
      <c r="D3137">
        <f t="shared" si="250"/>
        <v>648.00427984198416</v>
      </c>
      <c r="E3137" s="5">
        <f t="shared" si="247"/>
        <v>333.54849936205255</v>
      </c>
    </row>
    <row r="3138" spans="1:5">
      <c r="A3138" s="5">
        <f t="shared" si="248"/>
        <v>313700000</v>
      </c>
      <c r="B3138" s="5">
        <f t="shared" si="246"/>
        <v>7.6810624073734721E-2</v>
      </c>
      <c r="C3138" s="5">
        <f t="shared" si="249"/>
        <v>9.6474143836610821E-2</v>
      </c>
      <c r="D3138">
        <f t="shared" si="250"/>
        <v>647.79771169412231</v>
      </c>
      <c r="E3138" s="5">
        <f t="shared" si="247"/>
        <v>333.44283582546143</v>
      </c>
    </row>
    <row r="3139" spans="1:5">
      <c r="A3139" s="5">
        <f t="shared" si="248"/>
        <v>313800000</v>
      </c>
      <c r="B3139" s="5">
        <f t="shared" ref="B3139:B3202" si="251">A3139/(PI()*1300000000)</f>
        <v>7.6835109449595013E-2</v>
      </c>
      <c r="C3139" s="5">
        <f t="shared" si="249"/>
        <v>9.6504897468691342E-2</v>
      </c>
      <c r="D3139">
        <f t="shared" si="250"/>
        <v>647.59127520218681</v>
      </c>
      <c r="E3139" s="5">
        <f t="shared" ref="E3139:E3202" si="252">($G$2*299792458/$G$6/2*9)^2/(4*$G$3*A3139)*(1+($G$7*$G$3*A3139)/($G$2*299792458/$G$6/2*9))^2</f>
        <v>333.33723963404083</v>
      </c>
    </row>
    <row r="3140" spans="1:5">
      <c r="A3140" s="5">
        <f t="shared" si="248"/>
        <v>313900000</v>
      </c>
      <c r="B3140" s="5">
        <f t="shared" si="251"/>
        <v>7.6859594825455305E-2</v>
      </c>
      <c r="C3140" s="5">
        <f t="shared" si="249"/>
        <v>9.6535651100771863E-2</v>
      </c>
      <c r="D3140">
        <f t="shared" si="250"/>
        <v>647.38497024035121</v>
      </c>
      <c r="E3140" s="5">
        <f t="shared" si="252"/>
        <v>333.23171072342774</v>
      </c>
    </row>
    <row r="3141" spans="1:5">
      <c r="A3141" s="5">
        <f t="shared" si="248"/>
        <v>314000000</v>
      </c>
      <c r="B3141" s="5">
        <f t="shared" si="251"/>
        <v>7.6884080201315597E-2</v>
      </c>
      <c r="C3141" s="5">
        <f t="shared" si="249"/>
        <v>9.6566404732852398E-2</v>
      </c>
      <c r="D3141">
        <f t="shared" si="250"/>
        <v>647.17879668294961</v>
      </c>
      <c r="E3141" s="5">
        <f t="shared" si="252"/>
        <v>333.12624902934124</v>
      </c>
    </row>
    <row r="3142" spans="1:5">
      <c r="A3142" s="5">
        <f t="shared" si="248"/>
        <v>314100000</v>
      </c>
      <c r="B3142" s="5">
        <f t="shared" si="251"/>
        <v>7.6908565577175889E-2</v>
      </c>
      <c r="C3142" s="5">
        <f t="shared" si="249"/>
        <v>9.659715836493292E-2</v>
      </c>
      <c r="D3142">
        <f t="shared" si="250"/>
        <v>646.97275440447697</v>
      </c>
      <c r="E3142" s="5">
        <f t="shared" si="252"/>
        <v>333.02085448758197</v>
      </c>
    </row>
    <row r="3143" spans="1:5">
      <c r="A3143" s="5">
        <f t="shared" si="248"/>
        <v>314200000</v>
      </c>
      <c r="B3143" s="5">
        <f t="shared" si="251"/>
        <v>7.6933050953036181E-2</v>
      </c>
      <c r="C3143" s="5">
        <f t="shared" si="249"/>
        <v>9.6627911997013441E-2</v>
      </c>
      <c r="D3143">
        <f t="shared" si="250"/>
        <v>646.76684327958696</v>
      </c>
      <c r="E3143" s="5">
        <f t="shared" si="252"/>
        <v>332.91552703403272</v>
      </c>
    </row>
    <row r="3144" spans="1:5">
      <c r="A3144" s="5">
        <f t="shared" si="248"/>
        <v>314300000</v>
      </c>
      <c r="B3144" s="5">
        <f t="shared" si="251"/>
        <v>7.6957536328896473E-2</v>
      </c>
      <c r="C3144" s="5">
        <f t="shared" si="249"/>
        <v>9.6658665629093976E-2</v>
      </c>
      <c r="D3144">
        <f t="shared" si="250"/>
        <v>646.56106318309332</v>
      </c>
      <c r="E3144" s="5">
        <f t="shared" si="252"/>
        <v>332.81026660465744</v>
      </c>
    </row>
    <row r="3145" spans="1:5">
      <c r="A3145" s="5">
        <f t="shared" si="248"/>
        <v>314400000</v>
      </c>
      <c r="B3145" s="5">
        <f t="shared" si="251"/>
        <v>7.6982021704756765E-2</v>
      </c>
      <c r="C3145" s="5">
        <f t="shared" si="249"/>
        <v>9.6689419261174497E-2</v>
      </c>
      <c r="D3145">
        <f t="shared" si="250"/>
        <v>646.35541398996884</v>
      </c>
      <c r="E3145" s="5">
        <f t="shared" si="252"/>
        <v>332.70507313550195</v>
      </c>
    </row>
    <row r="3146" spans="1:5">
      <c r="A3146" s="5">
        <f t="shared" si="248"/>
        <v>314500000</v>
      </c>
      <c r="B3146" s="5">
        <f t="shared" si="251"/>
        <v>7.7006507080617057E-2</v>
      </c>
      <c r="C3146" s="5">
        <f t="shared" si="249"/>
        <v>9.6720172893255019E-2</v>
      </c>
      <c r="D3146">
        <f t="shared" si="250"/>
        <v>646.14989557534568</v>
      </c>
      <c r="E3146" s="5">
        <f t="shared" si="252"/>
        <v>332.59994656269316</v>
      </c>
    </row>
    <row r="3147" spans="1:5">
      <c r="A3147" s="5">
        <f t="shared" si="248"/>
        <v>314600000</v>
      </c>
      <c r="B3147" s="5">
        <f t="shared" si="251"/>
        <v>7.7030992456477348E-2</v>
      </c>
      <c r="C3147" s="5">
        <f t="shared" si="249"/>
        <v>9.6750926525335554E-2</v>
      </c>
      <c r="D3147">
        <f t="shared" si="250"/>
        <v>645.9445078145144</v>
      </c>
      <c r="E3147" s="5">
        <f t="shared" si="252"/>
        <v>332.49488682243918</v>
      </c>
    </row>
    <row r="3148" spans="1:5">
      <c r="A3148" s="5">
        <f t="shared" si="248"/>
        <v>314700000</v>
      </c>
      <c r="B3148" s="5">
        <f t="shared" si="251"/>
        <v>7.705547783233764E-2</v>
      </c>
      <c r="C3148" s="5">
        <f t="shared" si="249"/>
        <v>9.6781680157416075E-2</v>
      </c>
      <c r="D3148">
        <f t="shared" si="250"/>
        <v>645.73925058292411</v>
      </c>
      <c r="E3148" s="5">
        <f t="shared" si="252"/>
        <v>332.3898938510294</v>
      </c>
    </row>
    <row r="3149" spans="1:5">
      <c r="A3149" s="5">
        <f t="shared" si="248"/>
        <v>314800000</v>
      </c>
      <c r="B3149" s="5">
        <f t="shared" si="251"/>
        <v>7.7079963208197932E-2</v>
      </c>
      <c r="C3149" s="5">
        <f t="shared" si="249"/>
        <v>9.6812433789496596E-2</v>
      </c>
      <c r="D3149">
        <f t="shared" si="250"/>
        <v>645.53412375618245</v>
      </c>
      <c r="E3149" s="5">
        <f t="shared" si="252"/>
        <v>332.28496758483379</v>
      </c>
    </row>
    <row r="3150" spans="1:5">
      <c r="A3150" s="5">
        <f t="shared" si="248"/>
        <v>314900000</v>
      </c>
      <c r="B3150" s="5">
        <f t="shared" si="251"/>
        <v>7.7104448584058224E-2</v>
      </c>
      <c r="C3150" s="5">
        <f t="shared" si="249"/>
        <v>9.6843187421577132E-2</v>
      </c>
      <c r="D3150">
        <f t="shared" si="250"/>
        <v>645.32912721005471</v>
      </c>
      <c r="E3150" s="5">
        <f t="shared" si="252"/>
        <v>332.18010796030376</v>
      </c>
    </row>
    <row r="3151" spans="1:5">
      <c r="A3151" s="5">
        <f t="shared" si="248"/>
        <v>315000000</v>
      </c>
      <c r="B3151" s="5">
        <f t="shared" si="251"/>
        <v>7.7128933959918516E-2</v>
      </c>
      <c r="C3151" s="5">
        <f t="shared" si="249"/>
        <v>9.6873941053657653E-2</v>
      </c>
      <c r="D3151">
        <f t="shared" si="250"/>
        <v>645.1242608204642</v>
      </c>
      <c r="E3151" s="5">
        <f t="shared" si="252"/>
        <v>332.07531491397089</v>
      </c>
    </row>
    <row r="3152" spans="1:5">
      <c r="A3152" s="5">
        <f t="shared" si="248"/>
        <v>315100000</v>
      </c>
      <c r="B3152" s="5">
        <f t="shared" si="251"/>
        <v>7.7153419335778808E-2</v>
      </c>
      <c r="C3152" s="5">
        <f t="shared" si="249"/>
        <v>9.6904694685738188E-2</v>
      </c>
      <c r="D3152">
        <f t="shared" si="250"/>
        <v>644.91952446349171</v>
      </c>
      <c r="E3152" s="5">
        <f t="shared" si="252"/>
        <v>331.97058838244743</v>
      </c>
    </row>
    <row r="3153" spans="1:5">
      <c r="A3153" s="5">
        <f t="shared" si="248"/>
        <v>315200000</v>
      </c>
      <c r="B3153" s="5">
        <f t="shared" si="251"/>
        <v>7.71779047116391E-2</v>
      </c>
      <c r="C3153" s="5">
        <f t="shared" si="249"/>
        <v>9.6935448317818709E-2</v>
      </c>
      <c r="D3153">
        <f t="shared" si="250"/>
        <v>644.71491801537513</v>
      </c>
      <c r="E3153" s="5">
        <f t="shared" si="252"/>
        <v>331.86592830242625</v>
      </c>
    </row>
    <row r="3154" spans="1:5">
      <c r="A3154" s="5">
        <f t="shared" si="248"/>
        <v>315300000</v>
      </c>
      <c r="B3154" s="5">
        <f t="shared" si="251"/>
        <v>7.7202390087499392E-2</v>
      </c>
      <c r="C3154" s="5">
        <f t="shared" si="249"/>
        <v>9.6966201949899231E-2</v>
      </c>
      <c r="D3154">
        <f t="shared" si="250"/>
        <v>644.51044135250936</v>
      </c>
      <c r="E3154" s="5">
        <f t="shared" si="252"/>
        <v>331.76133461068036</v>
      </c>
    </row>
    <row r="3155" spans="1:5">
      <c r="A3155" s="5">
        <f t="shared" si="248"/>
        <v>315400000</v>
      </c>
      <c r="B3155" s="5">
        <f t="shared" si="251"/>
        <v>7.7226875463359684E-2</v>
      </c>
      <c r="C3155" s="5">
        <f t="shared" si="249"/>
        <v>9.6996955581979766E-2</v>
      </c>
      <c r="D3155">
        <f t="shared" si="250"/>
        <v>644.30609435144652</v>
      </c>
      <c r="E3155" s="5">
        <f t="shared" si="252"/>
        <v>331.65680724406326</v>
      </c>
    </row>
    <row r="3156" spans="1:5">
      <c r="A3156" s="5">
        <f t="shared" si="248"/>
        <v>315500000</v>
      </c>
      <c r="B3156" s="5">
        <f t="shared" si="251"/>
        <v>7.7251360839219976E-2</v>
      </c>
      <c r="C3156" s="5">
        <f t="shared" si="249"/>
        <v>9.7027709214060287E-2</v>
      </c>
      <c r="D3156">
        <f t="shared" si="250"/>
        <v>644.10187688889459</v>
      </c>
      <c r="E3156" s="5">
        <f t="shared" si="252"/>
        <v>331.55234613950779</v>
      </c>
    </row>
    <row r="3157" spans="1:5">
      <c r="A3157" s="5">
        <f t="shared" si="248"/>
        <v>315600000</v>
      </c>
      <c r="B3157" s="5">
        <f t="shared" si="251"/>
        <v>7.7275846215080268E-2</v>
      </c>
      <c r="C3157" s="5">
        <f t="shared" si="249"/>
        <v>9.7058462846140808E-2</v>
      </c>
      <c r="D3157">
        <f t="shared" si="250"/>
        <v>643.89778884171801</v>
      </c>
      <c r="E3157" s="5">
        <f t="shared" si="252"/>
        <v>331.44795123402741</v>
      </c>
    </row>
    <row r="3158" spans="1:5">
      <c r="A3158" s="5">
        <f t="shared" si="248"/>
        <v>315700000</v>
      </c>
      <c r="B3158" s="5">
        <f t="shared" si="251"/>
        <v>7.730033159094056E-2</v>
      </c>
      <c r="C3158" s="5">
        <f t="shared" si="249"/>
        <v>9.7089216478221343E-2</v>
      </c>
      <c r="D3158">
        <f t="shared" si="250"/>
        <v>643.69383008693762</v>
      </c>
      <c r="E3158" s="5">
        <f t="shared" si="252"/>
        <v>331.34362246471534</v>
      </c>
    </row>
    <row r="3159" spans="1:5">
      <c r="A3159" s="5">
        <f t="shared" si="248"/>
        <v>315800000</v>
      </c>
      <c r="B3159" s="5">
        <f t="shared" si="251"/>
        <v>7.7324816966800852E-2</v>
      </c>
      <c r="C3159" s="5">
        <f t="shared" si="249"/>
        <v>9.7119970110301865E-2</v>
      </c>
      <c r="D3159">
        <f t="shared" si="250"/>
        <v>643.4900005017297</v>
      </c>
      <c r="E3159" s="5">
        <f t="shared" si="252"/>
        <v>331.23935976874412</v>
      </c>
    </row>
    <row r="3160" spans="1:5">
      <c r="A3160" s="5">
        <f t="shared" si="248"/>
        <v>315900000</v>
      </c>
      <c r="B3160" s="5">
        <f t="shared" si="251"/>
        <v>7.7349302342661144E-2</v>
      </c>
      <c r="C3160" s="5">
        <f t="shared" si="249"/>
        <v>9.7150723742382386E-2</v>
      </c>
      <c r="D3160">
        <f t="shared" si="250"/>
        <v>643.28629996342579</v>
      </c>
      <c r="E3160" s="5">
        <f t="shared" si="252"/>
        <v>331.13516308336608</v>
      </c>
    </row>
    <row r="3161" spans="1:5">
      <c r="A3161" s="5">
        <f t="shared" si="248"/>
        <v>316000000</v>
      </c>
      <c r="B3161" s="5">
        <f t="shared" si="251"/>
        <v>7.7373787718521436E-2</v>
      </c>
      <c r="C3161" s="5">
        <f t="shared" si="249"/>
        <v>9.7181477374462921E-2</v>
      </c>
      <c r="D3161">
        <f t="shared" si="250"/>
        <v>643.08272834951333</v>
      </c>
      <c r="E3161" s="5">
        <f t="shared" si="252"/>
        <v>331.0310323459131</v>
      </c>
    </row>
    <row r="3162" spans="1:5">
      <c r="A3162" s="5">
        <f t="shared" si="248"/>
        <v>316100000</v>
      </c>
      <c r="B3162" s="5">
        <f t="shared" si="251"/>
        <v>7.7398273094381728E-2</v>
      </c>
      <c r="C3162" s="5">
        <f t="shared" si="249"/>
        <v>9.7212231006543443E-2</v>
      </c>
      <c r="D3162">
        <f t="shared" si="250"/>
        <v>642.87928553763436</v>
      </c>
      <c r="E3162" s="5">
        <f t="shared" si="252"/>
        <v>330.92696749379593</v>
      </c>
    </row>
    <row r="3163" spans="1:5">
      <c r="A3163" s="5">
        <f t="shared" si="248"/>
        <v>316200000</v>
      </c>
      <c r="B3163" s="5">
        <f t="shared" si="251"/>
        <v>7.742275847024202E-2</v>
      </c>
      <c r="C3163" s="5">
        <f t="shared" si="249"/>
        <v>9.7242984638623964E-2</v>
      </c>
      <c r="D3163">
        <f t="shared" si="250"/>
        <v>642.67597140558576</v>
      </c>
      <c r="E3163" s="5">
        <f t="shared" si="252"/>
        <v>330.82296846450487</v>
      </c>
    </row>
    <row r="3164" spans="1:5">
      <c r="A3164" s="5">
        <f t="shared" si="248"/>
        <v>316300000</v>
      </c>
      <c r="B3164" s="5">
        <f t="shared" si="251"/>
        <v>7.7447243846102312E-2</v>
      </c>
      <c r="C3164" s="5">
        <f t="shared" si="249"/>
        <v>9.7273738270704499E-2</v>
      </c>
      <c r="D3164">
        <f t="shared" si="250"/>
        <v>642.47278583131913</v>
      </c>
      <c r="E3164" s="5">
        <f t="shared" si="252"/>
        <v>330.71903519560942</v>
      </c>
    </row>
    <row r="3165" spans="1:5">
      <c r="A3165" s="5">
        <f t="shared" si="248"/>
        <v>316400000</v>
      </c>
      <c r="B3165" s="5">
        <f t="shared" si="251"/>
        <v>7.7471729221962604E-2</v>
      </c>
      <c r="C3165" s="5">
        <f t="shared" si="249"/>
        <v>9.730449190278502E-2</v>
      </c>
      <c r="D3165">
        <f t="shared" si="250"/>
        <v>642.26972869294002</v>
      </c>
      <c r="E3165" s="5">
        <f t="shared" si="252"/>
        <v>330.61516762475731</v>
      </c>
    </row>
    <row r="3166" spans="1:5">
      <c r="A3166" s="5">
        <f t="shared" si="248"/>
        <v>316500000</v>
      </c>
      <c r="B3166" s="5">
        <f t="shared" si="251"/>
        <v>7.7496214597822882E-2</v>
      </c>
      <c r="C3166" s="5">
        <f t="shared" si="249"/>
        <v>9.7335245534865555E-2</v>
      </c>
      <c r="D3166">
        <f t="shared" si="250"/>
        <v>642.06679986870824</v>
      </c>
      <c r="E3166" s="5">
        <f t="shared" si="252"/>
        <v>330.5113656896757</v>
      </c>
    </row>
    <row r="3167" spans="1:5">
      <c r="A3167" s="5">
        <f t="shared" si="248"/>
        <v>316600000</v>
      </c>
      <c r="B3167" s="5">
        <f t="shared" si="251"/>
        <v>7.7520699973683174E-2</v>
      </c>
      <c r="C3167" s="5">
        <f t="shared" si="249"/>
        <v>9.7365999166946077E-2</v>
      </c>
      <c r="D3167">
        <f t="shared" si="250"/>
        <v>641.86399923703789</v>
      </c>
      <c r="E3167" s="5">
        <f t="shared" si="252"/>
        <v>330.4076293281704</v>
      </c>
    </row>
    <row r="3168" spans="1:5">
      <c r="A3168" s="5">
        <f t="shared" si="248"/>
        <v>316700000</v>
      </c>
      <c r="B3168" s="5">
        <f t="shared" si="251"/>
        <v>7.7545185349543466E-2</v>
      </c>
      <c r="C3168" s="5">
        <f t="shared" si="249"/>
        <v>9.7396752799026598E-2</v>
      </c>
      <c r="D3168">
        <f t="shared" si="250"/>
        <v>641.66132667649583</v>
      </c>
      <c r="E3168" s="5">
        <f t="shared" si="252"/>
        <v>330.30395847812537</v>
      </c>
    </row>
    <row r="3169" spans="1:5">
      <c r="A3169" s="5">
        <f t="shared" si="248"/>
        <v>316800000</v>
      </c>
      <c r="B3169" s="5">
        <f t="shared" si="251"/>
        <v>7.7569670725403758E-2</v>
      </c>
      <c r="C3169" s="5">
        <f t="shared" si="249"/>
        <v>9.7427506431107133E-2</v>
      </c>
      <c r="D3169">
        <f t="shared" si="250"/>
        <v>641.45878206580232</v>
      </c>
      <c r="E3169" s="5">
        <f t="shared" si="252"/>
        <v>330.20035307750339</v>
      </c>
    </row>
    <row r="3170" spans="1:5">
      <c r="A3170" s="5">
        <f t="shared" si="248"/>
        <v>316900000</v>
      </c>
      <c r="B3170" s="5">
        <f t="shared" si="251"/>
        <v>7.759415610126405E-2</v>
      </c>
      <c r="C3170" s="5">
        <f t="shared" si="249"/>
        <v>9.7458260063187654E-2</v>
      </c>
      <c r="D3170">
        <f t="shared" si="250"/>
        <v>641.25636528383154</v>
      </c>
      <c r="E3170" s="5">
        <f t="shared" si="252"/>
        <v>330.09681306434533</v>
      </c>
    </row>
    <row r="3171" spans="1:5">
      <c r="A3171" s="5">
        <f t="shared" si="248"/>
        <v>317000000</v>
      </c>
      <c r="B3171" s="5">
        <f t="shared" si="251"/>
        <v>7.7618641477124342E-2</v>
      </c>
      <c r="C3171" s="5">
        <f t="shared" si="249"/>
        <v>9.7489013695268176E-2</v>
      </c>
      <c r="D3171">
        <f t="shared" si="250"/>
        <v>641.05407620960955</v>
      </c>
      <c r="E3171" s="5">
        <f t="shared" si="252"/>
        <v>329.99333837677034</v>
      </c>
    </row>
    <row r="3172" spans="1:5">
      <c r="A3172" s="5">
        <f t="shared" si="248"/>
        <v>317100000</v>
      </c>
      <c r="B3172" s="5">
        <f t="shared" si="251"/>
        <v>7.7643126852984634E-2</v>
      </c>
      <c r="C3172" s="5">
        <f t="shared" si="249"/>
        <v>9.7519767327348711E-2</v>
      </c>
      <c r="D3172">
        <f t="shared" si="250"/>
        <v>640.85191472231531</v>
      </c>
      <c r="E3172" s="5">
        <f t="shared" si="252"/>
        <v>329.88992895297577</v>
      </c>
    </row>
    <row r="3173" spans="1:5">
      <c r="A3173" s="5">
        <f t="shared" si="248"/>
        <v>317200000</v>
      </c>
      <c r="B3173" s="5">
        <f t="shared" si="251"/>
        <v>7.7667612228844926E-2</v>
      </c>
      <c r="C3173" s="5">
        <f t="shared" si="249"/>
        <v>9.7550520959429232E-2</v>
      </c>
      <c r="D3173">
        <f t="shared" si="250"/>
        <v>640.64988070128061</v>
      </c>
      <c r="E3173" s="5">
        <f t="shared" si="252"/>
        <v>329.78658473123642</v>
      </c>
    </row>
    <row r="3174" spans="1:5">
      <c r="A3174" s="5">
        <f t="shared" si="248"/>
        <v>317300000</v>
      </c>
      <c r="B3174" s="5">
        <f t="shared" si="251"/>
        <v>7.7692097604705218E-2</v>
      </c>
      <c r="C3174" s="5">
        <f t="shared" si="249"/>
        <v>9.7581274591509753E-2</v>
      </c>
      <c r="D3174">
        <f t="shared" si="250"/>
        <v>640.44797402598874</v>
      </c>
      <c r="E3174" s="5">
        <f t="shared" si="252"/>
        <v>329.68330564990532</v>
      </c>
    </row>
    <row r="3175" spans="1:5">
      <c r="A3175" s="5">
        <f t="shared" si="248"/>
        <v>317400000</v>
      </c>
      <c r="B3175" s="5">
        <f t="shared" si="251"/>
        <v>7.771658298056551E-2</v>
      </c>
      <c r="C3175" s="5">
        <f t="shared" si="249"/>
        <v>9.7612028223590289E-2</v>
      </c>
      <c r="D3175">
        <f t="shared" si="250"/>
        <v>640.24619457607514</v>
      </c>
      <c r="E3175" s="5">
        <f t="shared" si="252"/>
        <v>329.58009164741304</v>
      </c>
    </row>
    <row r="3176" spans="1:5">
      <c r="A3176" s="5">
        <f t="shared" si="248"/>
        <v>317500000</v>
      </c>
      <c r="B3176" s="5">
        <f t="shared" si="251"/>
        <v>7.7741068356425802E-2</v>
      </c>
      <c r="C3176" s="5">
        <f t="shared" si="249"/>
        <v>9.764278185567081E-2</v>
      </c>
      <c r="D3176">
        <f t="shared" si="250"/>
        <v>640.04454223132666</v>
      </c>
      <c r="E3176" s="5">
        <f t="shared" si="252"/>
        <v>329.47694266226796</v>
      </c>
    </row>
    <row r="3177" spans="1:5">
      <c r="A3177" s="5">
        <f t="shared" si="248"/>
        <v>317600000</v>
      </c>
      <c r="B3177" s="5">
        <f t="shared" si="251"/>
        <v>7.7765553732286094E-2</v>
      </c>
      <c r="C3177" s="5">
        <f t="shared" si="249"/>
        <v>9.7673535487751331E-2</v>
      </c>
      <c r="D3177">
        <f t="shared" si="250"/>
        <v>639.84301687168204</v>
      </c>
      <c r="E3177" s="5">
        <f t="shared" si="252"/>
        <v>329.37385863305553</v>
      </c>
    </row>
    <row r="3178" spans="1:5">
      <c r="A3178" s="5">
        <f t="shared" si="248"/>
        <v>317700000</v>
      </c>
      <c r="B3178" s="5">
        <f t="shared" si="251"/>
        <v>7.7790039108146386E-2</v>
      </c>
      <c r="C3178" s="5">
        <f t="shared" si="249"/>
        <v>9.7704289119831866E-2</v>
      </c>
      <c r="D3178">
        <f t="shared" si="250"/>
        <v>639.64161837723088</v>
      </c>
      <c r="E3178" s="5">
        <f t="shared" si="252"/>
        <v>329.2708394984387</v>
      </c>
    </row>
    <row r="3179" spans="1:5">
      <c r="A3179" s="5">
        <f t="shared" si="248"/>
        <v>317800000</v>
      </c>
      <c r="B3179" s="5">
        <f t="shared" si="251"/>
        <v>7.7814524484006678E-2</v>
      </c>
      <c r="C3179" s="5">
        <f t="shared" si="249"/>
        <v>9.7735042751912388E-2</v>
      </c>
      <c r="D3179">
        <f t="shared" si="250"/>
        <v>639.44034662821343</v>
      </c>
      <c r="E3179" s="5">
        <f t="shared" si="252"/>
        <v>329.16788519715783</v>
      </c>
    </row>
    <row r="3180" spans="1:5">
      <c r="A3180" s="5">
        <f t="shared" si="248"/>
        <v>317900000</v>
      </c>
      <c r="B3180" s="5">
        <f t="shared" si="251"/>
        <v>7.783900985986697E-2</v>
      </c>
      <c r="C3180" s="5">
        <f t="shared" si="249"/>
        <v>9.7765796383992923E-2</v>
      </c>
      <c r="D3180">
        <f t="shared" si="250"/>
        <v>639.23920150502113</v>
      </c>
      <c r="E3180" s="5">
        <f t="shared" si="252"/>
        <v>329.06499566802995</v>
      </c>
    </row>
    <row r="3181" spans="1:5">
      <c r="A3181" s="5">
        <f t="shared" si="248"/>
        <v>318000000</v>
      </c>
      <c r="B3181" s="5">
        <f t="shared" si="251"/>
        <v>7.7863495235727262E-2</v>
      </c>
      <c r="C3181" s="5">
        <f t="shared" si="249"/>
        <v>9.7796550016073444E-2</v>
      </c>
      <c r="D3181">
        <f t="shared" si="250"/>
        <v>639.03818288819571</v>
      </c>
      <c r="E3181" s="5">
        <f t="shared" si="252"/>
        <v>328.96217084994947</v>
      </c>
    </row>
    <row r="3182" spans="1:5">
      <c r="A3182" s="5">
        <f t="shared" ref="A3182:A3245" si="253">A3181+100000</f>
        <v>318100000</v>
      </c>
      <c r="B3182" s="5">
        <f t="shared" si="251"/>
        <v>7.7887980611587554E-2</v>
      </c>
      <c r="C3182" s="5">
        <f t="shared" ref="C3182:C3245" si="254">1.256*A3182/(PI()*$G$6)</f>
        <v>9.7827303648153965E-2</v>
      </c>
      <c r="D3182">
        <f t="shared" ref="D3182:D3245" si="255">($G$2*299792458/$G$6/2*9)^2/(4*$G$3*A3182*(1-EXP(-(C3182/B3182)))^2)</f>
        <v>638.83729065842886</v>
      </c>
      <c r="E3182" s="5">
        <f t="shared" si="252"/>
        <v>328.8594106818872</v>
      </c>
    </row>
    <row r="3183" spans="1:5">
      <c r="A3183" s="5">
        <f t="shared" si="253"/>
        <v>318200000</v>
      </c>
      <c r="B3183" s="5">
        <f t="shared" si="251"/>
        <v>7.7912465987447846E-2</v>
      </c>
      <c r="C3183" s="5">
        <f t="shared" si="254"/>
        <v>9.7858057280234501E-2</v>
      </c>
      <c r="D3183">
        <f t="shared" si="255"/>
        <v>638.63652469656267</v>
      </c>
      <c r="E3183" s="5">
        <f t="shared" si="252"/>
        <v>328.75671510289078</v>
      </c>
    </row>
    <row r="3184" spans="1:5">
      <c r="A3184" s="5">
        <f t="shared" si="253"/>
        <v>318300000</v>
      </c>
      <c r="B3184" s="5">
        <f t="shared" si="251"/>
        <v>7.7936951363308138E-2</v>
      </c>
      <c r="C3184" s="5">
        <f t="shared" si="254"/>
        <v>9.7888810912315022E-2</v>
      </c>
      <c r="D3184">
        <f t="shared" si="255"/>
        <v>638.43588488358853</v>
      </c>
      <c r="E3184" s="5">
        <f t="shared" si="252"/>
        <v>328.65408405208495</v>
      </c>
    </row>
    <row r="3185" spans="1:5">
      <c r="A3185" s="5">
        <f t="shared" si="253"/>
        <v>318400000</v>
      </c>
      <c r="B3185" s="5">
        <f t="shared" si="251"/>
        <v>7.796143673916843E-2</v>
      </c>
      <c r="C3185" s="5">
        <f t="shared" si="254"/>
        <v>9.7919564544395543E-2</v>
      </c>
      <c r="D3185">
        <f t="shared" si="255"/>
        <v>638.23537110064763</v>
      </c>
      <c r="E3185" s="5">
        <f t="shared" si="252"/>
        <v>328.55151746867023</v>
      </c>
    </row>
    <row r="3186" spans="1:5">
      <c r="A3186" s="5">
        <f t="shared" si="253"/>
        <v>318500000</v>
      </c>
      <c r="B3186" s="5">
        <f t="shared" si="251"/>
        <v>7.7985922115028722E-2</v>
      </c>
      <c r="C3186" s="5">
        <f t="shared" si="254"/>
        <v>9.7950318176476078E-2</v>
      </c>
      <c r="D3186">
        <f t="shared" si="255"/>
        <v>638.03498322903056</v>
      </c>
      <c r="E3186" s="5">
        <f t="shared" si="252"/>
        <v>328.44901529192384</v>
      </c>
    </row>
    <row r="3187" spans="1:5">
      <c r="A3187" s="5">
        <f t="shared" si="253"/>
        <v>318600000</v>
      </c>
      <c r="B3187" s="5">
        <f t="shared" si="251"/>
        <v>7.8010407490889014E-2</v>
      </c>
      <c r="C3187" s="5">
        <f t="shared" si="254"/>
        <v>9.79810718085566E-2</v>
      </c>
      <c r="D3187">
        <f t="shared" si="255"/>
        <v>637.83472115017651</v>
      </c>
      <c r="E3187" s="5">
        <f t="shared" si="252"/>
        <v>328.34657746119939</v>
      </c>
    </row>
    <row r="3188" spans="1:5">
      <c r="A3188" s="5">
        <f t="shared" si="253"/>
        <v>318700000</v>
      </c>
      <c r="B3188" s="5">
        <f t="shared" si="251"/>
        <v>7.8034892866749306E-2</v>
      </c>
      <c r="C3188" s="5">
        <f t="shared" si="254"/>
        <v>9.8011825440637121E-2</v>
      </c>
      <c r="D3188">
        <f t="shared" si="255"/>
        <v>637.63458474567369</v>
      </c>
      <c r="E3188" s="5">
        <f t="shared" si="252"/>
        <v>328.24420391592622</v>
      </c>
    </row>
    <row r="3189" spans="1:5">
      <c r="A3189" s="5">
        <f t="shared" si="253"/>
        <v>318800000</v>
      </c>
      <c r="B3189" s="5">
        <f t="shared" si="251"/>
        <v>7.8059378242609598E-2</v>
      </c>
      <c r="C3189" s="5">
        <f t="shared" si="254"/>
        <v>9.8042579072717656E-2</v>
      </c>
      <c r="D3189">
        <f t="shared" si="255"/>
        <v>637.43457389725916</v>
      </c>
      <c r="E3189" s="5">
        <f t="shared" si="252"/>
        <v>328.14189459560993</v>
      </c>
    </row>
    <row r="3190" spans="1:5">
      <c r="A3190" s="5">
        <f t="shared" si="253"/>
        <v>318900000</v>
      </c>
      <c r="B3190" s="5">
        <f t="shared" si="251"/>
        <v>7.808386361846989E-2</v>
      </c>
      <c r="C3190" s="5">
        <f t="shared" si="254"/>
        <v>9.8073332704798177E-2</v>
      </c>
      <c r="D3190">
        <f t="shared" si="255"/>
        <v>637.23468848681796</v>
      </c>
      <c r="E3190" s="5">
        <f t="shared" si="252"/>
        <v>328.03964943983215</v>
      </c>
    </row>
    <row r="3191" spans="1:5">
      <c r="A3191" s="5">
        <f t="shared" si="253"/>
        <v>319000000</v>
      </c>
      <c r="B3191" s="5">
        <f t="shared" si="251"/>
        <v>7.8108348994330182E-2</v>
      </c>
      <c r="C3191" s="5">
        <f t="shared" si="254"/>
        <v>9.8104086336878699E-2</v>
      </c>
      <c r="D3191">
        <f t="shared" si="255"/>
        <v>637.03492839638307</v>
      </c>
      <c r="E3191" s="5">
        <f t="shared" si="252"/>
        <v>327.93746838824961</v>
      </c>
    </row>
    <row r="3192" spans="1:5">
      <c r="A3192" s="5">
        <f t="shared" si="253"/>
        <v>319100000</v>
      </c>
      <c r="B3192" s="5">
        <f t="shared" si="251"/>
        <v>7.8132834370190474E-2</v>
      </c>
      <c r="C3192" s="5">
        <f t="shared" si="254"/>
        <v>9.8134839968959234E-2</v>
      </c>
      <c r="D3192">
        <f t="shared" si="255"/>
        <v>636.83529350813615</v>
      </c>
      <c r="E3192" s="5">
        <f t="shared" si="252"/>
        <v>327.83535138059534</v>
      </c>
    </row>
    <row r="3193" spans="1:5">
      <c r="A3193" s="5">
        <f t="shared" si="253"/>
        <v>319200000</v>
      </c>
      <c r="B3193" s="5">
        <f t="shared" si="251"/>
        <v>7.8157319746050766E-2</v>
      </c>
      <c r="C3193" s="5">
        <f t="shared" si="254"/>
        <v>9.8165593601039755E-2</v>
      </c>
      <c r="D3193">
        <f t="shared" si="255"/>
        <v>636.63578370440553</v>
      </c>
      <c r="E3193" s="5">
        <f t="shared" si="252"/>
        <v>327.73329835667778</v>
      </c>
    </row>
    <row r="3194" spans="1:5">
      <c r="A3194" s="5">
        <f t="shared" si="253"/>
        <v>319300000</v>
      </c>
      <c r="B3194" s="5">
        <f t="shared" si="251"/>
        <v>7.8181805121911058E-2</v>
      </c>
      <c r="C3194" s="5">
        <f t="shared" si="254"/>
        <v>9.8196347233120276E-2</v>
      </c>
      <c r="D3194">
        <f t="shared" si="255"/>
        <v>636.43639886766744</v>
      </c>
      <c r="E3194" s="5">
        <f t="shared" si="252"/>
        <v>327.63130925638058</v>
      </c>
    </row>
    <row r="3195" spans="1:5">
      <c r="A3195" s="5">
        <f t="shared" si="253"/>
        <v>319400000</v>
      </c>
      <c r="B3195" s="5">
        <f t="shared" si="251"/>
        <v>7.820629049777135E-2</v>
      </c>
      <c r="C3195" s="5">
        <f t="shared" si="254"/>
        <v>9.8227100865200812E-2</v>
      </c>
      <c r="D3195">
        <f t="shared" si="255"/>
        <v>636.23713888054544</v>
      </c>
      <c r="E3195" s="5">
        <f t="shared" si="252"/>
        <v>327.5293840196627</v>
      </c>
    </row>
    <row r="3196" spans="1:5">
      <c r="A3196" s="5">
        <f t="shared" si="253"/>
        <v>319500000</v>
      </c>
      <c r="B3196" s="5">
        <f t="shared" si="251"/>
        <v>7.8230775873631642E-2</v>
      </c>
      <c r="C3196" s="5">
        <f t="shared" si="254"/>
        <v>9.8257854497281333E-2</v>
      </c>
      <c r="D3196">
        <f t="shared" si="255"/>
        <v>636.03800362580978</v>
      </c>
      <c r="E3196" s="5">
        <f t="shared" si="252"/>
        <v>327.4275225865585</v>
      </c>
    </row>
    <row r="3197" spans="1:5">
      <c r="A3197" s="5">
        <f t="shared" si="253"/>
        <v>319600000</v>
      </c>
      <c r="B3197" s="5">
        <f t="shared" si="251"/>
        <v>7.8255261249491934E-2</v>
      </c>
      <c r="C3197" s="5">
        <f t="shared" si="254"/>
        <v>9.8288608129361868E-2</v>
      </c>
      <c r="D3197">
        <f t="shared" si="255"/>
        <v>635.83899298637743</v>
      </c>
      <c r="E3197" s="5">
        <f t="shared" si="252"/>
        <v>327.32572489717711</v>
      </c>
    </row>
    <row r="3198" spans="1:5">
      <c r="A3198" s="5">
        <f t="shared" si="253"/>
        <v>319700000</v>
      </c>
      <c r="B3198" s="5">
        <f t="shared" si="251"/>
        <v>7.8279746625352226E-2</v>
      </c>
      <c r="C3198" s="5">
        <f t="shared" si="254"/>
        <v>9.8319361761442389E-2</v>
      </c>
      <c r="D3198">
        <f t="shared" si="255"/>
        <v>635.64010684531195</v>
      </c>
      <c r="E3198" s="5">
        <f t="shared" si="252"/>
        <v>327.22399089170273</v>
      </c>
    </row>
    <row r="3199" spans="1:5">
      <c r="A3199" s="5">
        <f t="shared" si="253"/>
        <v>319800000</v>
      </c>
      <c r="B3199" s="5">
        <f t="shared" si="251"/>
        <v>7.8304232001212518E-2</v>
      </c>
      <c r="C3199" s="5">
        <f t="shared" si="254"/>
        <v>9.8350115393522911E-2</v>
      </c>
      <c r="D3199">
        <f t="shared" si="255"/>
        <v>635.44134508582317</v>
      </c>
      <c r="E3199" s="5">
        <f t="shared" si="252"/>
        <v>327.12232051039456</v>
      </c>
    </row>
    <row r="3200" spans="1:5">
      <c r="A3200" s="5">
        <f t="shared" si="253"/>
        <v>319900000</v>
      </c>
      <c r="B3200" s="5">
        <f t="shared" si="251"/>
        <v>7.832871737707281E-2</v>
      </c>
      <c r="C3200" s="5">
        <f t="shared" si="254"/>
        <v>9.8380869025603446E-2</v>
      </c>
      <c r="D3200">
        <f t="shared" si="255"/>
        <v>635.24270759126671</v>
      </c>
      <c r="E3200" s="5">
        <f t="shared" si="252"/>
        <v>327.02071369358595</v>
      </c>
    </row>
    <row r="3201" spans="1:5">
      <c r="A3201" s="5">
        <f t="shared" si="253"/>
        <v>320000000</v>
      </c>
      <c r="B3201" s="5">
        <f t="shared" si="251"/>
        <v>7.8353202752933102E-2</v>
      </c>
      <c r="C3201" s="5">
        <f t="shared" si="254"/>
        <v>9.8411622657683967E-2</v>
      </c>
      <c r="D3201">
        <f t="shared" si="255"/>
        <v>635.04419424514447</v>
      </c>
      <c r="E3201" s="5">
        <f t="shared" si="252"/>
        <v>326.91917038168532</v>
      </c>
    </row>
    <row r="3202" spans="1:5">
      <c r="A3202" s="5">
        <f t="shared" si="253"/>
        <v>320100000</v>
      </c>
      <c r="B3202" s="5">
        <f t="shared" si="251"/>
        <v>7.837768812879338E-2</v>
      </c>
      <c r="C3202" s="5">
        <f t="shared" si="254"/>
        <v>9.8442376289764488E-2</v>
      </c>
      <c r="D3202">
        <f t="shared" si="255"/>
        <v>634.84580493110354</v>
      </c>
      <c r="E3202" s="5">
        <f t="shared" si="252"/>
        <v>326.81769051517551</v>
      </c>
    </row>
    <row r="3203" spans="1:5">
      <c r="A3203" s="5">
        <f t="shared" si="253"/>
        <v>320200000</v>
      </c>
      <c r="B3203" s="5">
        <f t="shared" ref="B3203:B3266" si="256">A3203/(PI()*1300000000)</f>
        <v>7.8402173504653672E-2</v>
      </c>
      <c r="C3203" s="5">
        <f t="shared" si="254"/>
        <v>9.8473129921845023E-2</v>
      </c>
      <c r="D3203">
        <f t="shared" si="255"/>
        <v>634.64753953293621</v>
      </c>
      <c r="E3203" s="5">
        <f t="shared" ref="E3203:E3266" si="257">($G$2*299792458/$G$6/2*9)^2/(4*$G$3*A3203)*(1+($G$7*$G$3*A3203)/($G$2*299792458/$G$6/2*9))^2</f>
        <v>326.71627403461349</v>
      </c>
    </row>
    <row r="3204" spans="1:5">
      <c r="A3204" s="5">
        <f t="shared" si="253"/>
        <v>320300000</v>
      </c>
      <c r="B3204" s="5">
        <f t="shared" si="256"/>
        <v>7.8426658880513964E-2</v>
      </c>
      <c r="C3204" s="5">
        <f t="shared" si="254"/>
        <v>9.8503883553925545E-2</v>
      </c>
      <c r="D3204">
        <f t="shared" si="255"/>
        <v>634.44939793458082</v>
      </c>
      <c r="E3204" s="5">
        <f t="shared" si="257"/>
        <v>326.61492088063062</v>
      </c>
    </row>
    <row r="3205" spans="1:5">
      <c r="A3205" s="5">
        <f t="shared" si="253"/>
        <v>320400000</v>
      </c>
      <c r="B3205" s="5">
        <f t="shared" si="256"/>
        <v>7.8451144256374256E-2</v>
      </c>
      <c r="C3205" s="5">
        <f t="shared" si="254"/>
        <v>9.8534637186006066E-2</v>
      </c>
      <c r="D3205">
        <f t="shared" si="255"/>
        <v>634.25138002011931</v>
      </c>
      <c r="E3205" s="5">
        <f t="shared" si="257"/>
        <v>326.51363099393251</v>
      </c>
    </row>
    <row r="3206" spans="1:5">
      <c r="A3206" s="5">
        <f t="shared" si="253"/>
        <v>320500000</v>
      </c>
      <c r="B3206" s="5">
        <f t="shared" si="256"/>
        <v>7.8475629632234548E-2</v>
      </c>
      <c r="C3206" s="5">
        <f t="shared" si="254"/>
        <v>9.8565390818086601E-2</v>
      </c>
      <c r="D3206">
        <f t="shared" si="255"/>
        <v>634.05348567377905</v>
      </c>
      <c r="E3206" s="5">
        <f t="shared" si="257"/>
        <v>326.41240431529843</v>
      </c>
    </row>
    <row r="3207" spans="1:5">
      <c r="A3207" s="5">
        <f t="shared" si="253"/>
        <v>320600000</v>
      </c>
      <c r="B3207" s="5">
        <f t="shared" si="256"/>
        <v>7.850011500809484E-2</v>
      </c>
      <c r="C3207" s="5">
        <f t="shared" si="254"/>
        <v>9.8596144450167122E-2</v>
      </c>
      <c r="D3207">
        <f t="shared" si="255"/>
        <v>633.8557147799321</v>
      </c>
      <c r="E3207" s="5">
        <f t="shared" si="257"/>
        <v>326.31124078558167</v>
      </c>
    </row>
    <row r="3208" spans="1:5">
      <c r="A3208" s="5">
        <f t="shared" si="253"/>
        <v>320700000</v>
      </c>
      <c r="B3208" s="5">
        <f t="shared" si="256"/>
        <v>7.8524600383955132E-2</v>
      </c>
      <c r="C3208" s="5">
        <f t="shared" si="254"/>
        <v>9.8626898082247644E-2</v>
      </c>
      <c r="D3208">
        <f t="shared" si="255"/>
        <v>633.65806722309401</v>
      </c>
      <c r="E3208" s="5">
        <f t="shared" si="257"/>
        <v>326.2101403457097</v>
      </c>
    </row>
    <row r="3209" spans="1:5">
      <c r="A3209" s="5">
        <f t="shared" si="253"/>
        <v>320800000</v>
      </c>
      <c r="B3209" s="5">
        <f t="shared" si="256"/>
        <v>7.8549085759815424E-2</v>
      </c>
      <c r="C3209" s="5">
        <f t="shared" si="254"/>
        <v>9.8657651714328179E-2</v>
      </c>
      <c r="D3209">
        <f t="shared" si="255"/>
        <v>633.46054288792459</v>
      </c>
      <c r="E3209" s="5">
        <f t="shared" si="257"/>
        <v>326.10910293668292</v>
      </c>
    </row>
    <row r="3210" spans="1:5">
      <c r="A3210" s="5">
        <f t="shared" si="253"/>
        <v>320900000</v>
      </c>
      <c r="B3210" s="5">
        <f t="shared" si="256"/>
        <v>7.8573571135675715E-2</v>
      </c>
      <c r="C3210" s="5">
        <f t="shared" si="254"/>
        <v>9.86884053464087E-2</v>
      </c>
      <c r="D3210">
        <f t="shared" si="255"/>
        <v>633.26314165922781</v>
      </c>
      <c r="E3210" s="5">
        <f t="shared" si="257"/>
        <v>326.00812849957561</v>
      </c>
    </row>
    <row r="3211" spans="1:5">
      <c r="A3211" s="5">
        <f t="shared" si="253"/>
        <v>321000000</v>
      </c>
      <c r="B3211" s="5">
        <f t="shared" si="256"/>
        <v>7.8598056511536007E-2</v>
      </c>
      <c r="C3211" s="5">
        <f t="shared" si="254"/>
        <v>9.8719158978489235E-2</v>
      </c>
      <c r="D3211">
        <f t="shared" si="255"/>
        <v>633.06586342195078</v>
      </c>
      <c r="E3211" s="5">
        <f t="shared" si="257"/>
        <v>325.90721697553585</v>
      </c>
    </row>
    <row r="3212" spans="1:5">
      <c r="A3212" s="5">
        <f t="shared" si="253"/>
        <v>321100000</v>
      </c>
      <c r="B3212" s="5">
        <f t="shared" si="256"/>
        <v>7.8622541887396299E-2</v>
      </c>
      <c r="C3212" s="5">
        <f t="shared" si="254"/>
        <v>9.8749912610569757E-2</v>
      </c>
      <c r="D3212">
        <f t="shared" si="255"/>
        <v>632.86870806118407</v>
      </c>
      <c r="E3212" s="5">
        <f t="shared" si="257"/>
        <v>325.80636830578436</v>
      </c>
    </row>
    <row r="3213" spans="1:5">
      <c r="A3213" s="5">
        <f t="shared" si="253"/>
        <v>321200000</v>
      </c>
      <c r="B3213" s="5">
        <f t="shared" si="256"/>
        <v>7.8647027263256591E-2</v>
      </c>
      <c r="C3213" s="5">
        <f t="shared" si="254"/>
        <v>9.8780666242650278E-2</v>
      </c>
      <c r="D3213">
        <f t="shared" si="255"/>
        <v>632.67167546216137</v>
      </c>
      <c r="E3213" s="5">
        <f t="shared" si="257"/>
        <v>325.70558243161565</v>
      </c>
    </row>
    <row r="3214" spans="1:5">
      <c r="A3214" s="5">
        <f t="shared" si="253"/>
        <v>321300000</v>
      </c>
      <c r="B3214" s="5">
        <f t="shared" si="256"/>
        <v>7.8671512639116883E-2</v>
      </c>
      <c r="C3214" s="5">
        <f t="shared" si="254"/>
        <v>9.8811419874730813E-2</v>
      </c>
      <c r="D3214">
        <f t="shared" si="255"/>
        <v>632.47476551025909</v>
      </c>
      <c r="E3214" s="5">
        <f t="shared" si="257"/>
        <v>325.60485929439676</v>
      </c>
    </row>
    <row r="3215" spans="1:5">
      <c r="A3215" s="5">
        <f t="shared" si="253"/>
        <v>321400000</v>
      </c>
      <c r="B3215" s="5">
        <f t="shared" si="256"/>
        <v>7.8695998014977175E-2</v>
      </c>
      <c r="C3215" s="5">
        <f t="shared" si="254"/>
        <v>9.8842173506811334E-2</v>
      </c>
      <c r="D3215">
        <f t="shared" si="255"/>
        <v>632.27797809099638</v>
      </c>
      <c r="E3215" s="5">
        <f t="shared" si="257"/>
        <v>325.50419883556827</v>
      </c>
    </row>
    <row r="3216" spans="1:5">
      <c r="A3216" s="5">
        <f t="shared" si="253"/>
        <v>321500000</v>
      </c>
      <c r="B3216" s="5">
        <f t="shared" si="256"/>
        <v>7.8720483390837467E-2</v>
      </c>
      <c r="C3216" s="5">
        <f t="shared" si="254"/>
        <v>9.8872927138891856E-2</v>
      </c>
      <c r="D3216">
        <f t="shared" si="255"/>
        <v>632.08131309003488</v>
      </c>
      <c r="E3216" s="5">
        <f t="shared" si="257"/>
        <v>325.40360099664332</v>
      </c>
    </row>
    <row r="3217" spans="1:5">
      <c r="A3217" s="5">
        <f t="shared" si="253"/>
        <v>321600000</v>
      </c>
      <c r="B3217" s="5">
        <f t="shared" si="256"/>
        <v>7.8744968766697759E-2</v>
      </c>
      <c r="C3217" s="5">
        <f t="shared" si="254"/>
        <v>9.8903680770972391E-2</v>
      </c>
      <c r="D3217">
        <f t="shared" si="255"/>
        <v>631.88477039317854</v>
      </c>
      <c r="E3217" s="5">
        <f t="shared" si="257"/>
        <v>325.30306571920778</v>
      </c>
    </row>
    <row r="3218" spans="1:5">
      <c r="A3218" s="5">
        <f t="shared" si="253"/>
        <v>321700000</v>
      </c>
      <c r="B3218" s="5">
        <f t="shared" si="256"/>
        <v>7.8769454142558051E-2</v>
      </c>
      <c r="C3218" s="5">
        <f t="shared" si="254"/>
        <v>9.8934434403052912E-2</v>
      </c>
      <c r="D3218">
        <f t="shared" si="255"/>
        <v>631.6883498863732</v>
      </c>
      <c r="E3218" s="5">
        <f t="shared" si="257"/>
        <v>325.20259294492001</v>
      </c>
    </row>
    <row r="3219" spans="1:5">
      <c r="A3219" s="5">
        <f t="shared" si="253"/>
        <v>321800000</v>
      </c>
      <c r="B3219" s="5">
        <f t="shared" si="256"/>
        <v>7.8793939518418343E-2</v>
      </c>
      <c r="C3219" s="5">
        <f t="shared" si="254"/>
        <v>9.8965188035133433E-2</v>
      </c>
      <c r="D3219">
        <f t="shared" si="255"/>
        <v>631.49205145570613</v>
      </c>
      <c r="E3219" s="5">
        <f t="shared" si="257"/>
        <v>325.10218261551142</v>
      </c>
    </row>
    <row r="3220" spans="1:5">
      <c r="A3220" s="5">
        <f t="shared" si="253"/>
        <v>321900000</v>
      </c>
      <c r="B3220" s="5">
        <f t="shared" si="256"/>
        <v>7.8818424894278635E-2</v>
      </c>
      <c r="C3220" s="5">
        <f t="shared" si="254"/>
        <v>9.8995941667213969E-2</v>
      </c>
      <c r="D3220">
        <f t="shared" si="255"/>
        <v>631.29587498740671</v>
      </c>
      <c r="E3220" s="5">
        <f t="shared" si="257"/>
        <v>325.00183467278509</v>
      </c>
    </row>
    <row r="3221" spans="1:5">
      <c r="A3221" s="5">
        <f t="shared" si="253"/>
        <v>322000000</v>
      </c>
      <c r="B3221" s="5">
        <f t="shared" si="256"/>
        <v>7.8842910270138927E-2</v>
      </c>
      <c r="C3221" s="5">
        <f t="shared" si="254"/>
        <v>9.902669529929449E-2</v>
      </c>
      <c r="D3221">
        <f t="shared" si="255"/>
        <v>631.0998203678455</v>
      </c>
      <c r="E3221" s="5">
        <f t="shared" si="257"/>
        <v>324.90154905861704</v>
      </c>
    </row>
    <row r="3222" spans="1:5">
      <c r="A3222" s="5">
        <f t="shared" si="253"/>
        <v>322100000</v>
      </c>
      <c r="B3222" s="5">
        <f t="shared" si="256"/>
        <v>7.8867395645999219E-2</v>
      </c>
      <c r="C3222" s="5">
        <f t="shared" si="254"/>
        <v>9.9057448931375011E-2</v>
      </c>
      <c r="D3222">
        <f t="shared" si="255"/>
        <v>630.90388748353371</v>
      </c>
      <c r="E3222" s="5">
        <f t="shared" si="257"/>
        <v>324.80132571495517</v>
      </c>
    </row>
    <row r="3223" spans="1:5">
      <c r="A3223" s="5">
        <f t="shared" si="253"/>
        <v>322200000</v>
      </c>
      <c r="B3223" s="5">
        <f t="shared" si="256"/>
        <v>7.8891881021859511E-2</v>
      </c>
      <c r="C3223" s="5">
        <f t="shared" si="254"/>
        <v>9.9088202563455546E-2</v>
      </c>
      <c r="D3223">
        <f t="shared" si="255"/>
        <v>630.7080762211242</v>
      </c>
      <c r="E3223" s="5">
        <f t="shared" si="257"/>
        <v>324.70116458381938</v>
      </c>
    </row>
    <row r="3224" spans="1:5">
      <c r="A3224" s="5">
        <f t="shared" si="253"/>
        <v>322300000</v>
      </c>
      <c r="B3224" s="5">
        <f t="shared" si="256"/>
        <v>7.8916366397719803E-2</v>
      </c>
      <c r="C3224" s="5">
        <f t="shared" si="254"/>
        <v>9.9118956195536068E-2</v>
      </c>
      <c r="D3224">
        <f t="shared" si="255"/>
        <v>630.51238646741001</v>
      </c>
      <c r="E3224" s="5">
        <f t="shared" si="257"/>
        <v>324.60106560730179</v>
      </c>
    </row>
    <row r="3225" spans="1:5">
      <c r="A3225" s="5">
        <f t="shared" si="253"/>
        <v>322400000</v>
      </c>
      <c r="B3225" s="5">
        <f t="shared" si="256"/>
        <v>7.8940851773580095E-2</v>
      </c>
      <c r="C3225" s="5">
        <f t="shared" si="254"/>
        <v>9.9149709827616603E-2</v>
      </c>
      <c r="D3225">
        <f t="shared" si="255"/>
        <v>630.31681810932446</v>
      </c>
      <c r="E3225" s="5">
        <f t="shared" si="257"/>
        <v>324.50102872756617</v>
      </c>
    </row>
    <row r="3226" spans="1:5">
      <c r="A3226" s="5">
        <f t="shared" si="253"/>
        <v>322500000</v>
      </c>
      <c r="B3226" s="5">
        <f t="shared" si="256"/>
        <v>7.8965337149440387E-2</v>
      </c>
      <c r="C3226" s="5">
        <f t="shared" si="254"/>
        <v>9.9180463459697124E-2</v>
      </c>
      <c r="D3226">
        <f t="shared" si="255"/>
        <v>630.12137103394184</v>
      </c>
      <c r="E3226" s="5">
        <f t="shared" si="257"/>
        <v>324.40105388684822</v>
      </c>
    </row>
    <row r="3227" spans="1:5">
      <c r="A3227" s="5">
        <f t="shared" si="253"/>
        <v>322600000</v>
      </c>
      <c r="B3227" s="5">
        <f t="shared" si="256"/>
        <v>7.8989822525300679E-2</v>
      </c>
      <c r="C3227" s="5">
        <f t="shared" si="254"/>
        <v>9.9211217091777645E-2</v>
      </c>
      <c r="D3227">
        <f t="shared" si="255"/>
        <v>629.92604512847561</v>
      </c>
      <c r="E3227" s="5">
        <f t="shared" si="257"/>
        <v>324.30114102745478</v>
      </c>
    </row>
    <row r="3228" spans="1:5">
      <c r="A3228" s="5">
        <f t="shared" si="253"/>
        <v>322700000</v>
      </c>
      <c r="B3228" s="5">
        <f t="shared" si="256"/>
        <v>7.9014307901160971E-2</v>
      </c>
      <c r="C3228" s="5">
        <f t="shared" si="254"/>
        <v>9.9241970723858181E-2</v>
      </c>
      <c r="D3228">
        <f t="shared" si="255"/>
        <v>629.73084028027961</v>
      </c>
      <c r="E3228" s="5">
        <f t="shared" si="257"/>
        <v>324.20129009176475</v>
      </c>
    </row>
    <row r="3229" spans="1:5">
      <c r="A3229" s="5">
        <f t="shared" si="253"/>
        <v>322800000</v>
      </c>
      <c r="B3229" s="5">
        <f t="shared" si="256"/>
        <v>7.9038793277021263E-2</v>
      </c>
      <c r="C3229" s="5">
        <f t="shared" si="254"/>
        <v>9.9272724355938702E-2</v>
      </c>
      <c r="D3229">
        <f t="shared" si="255"/>
        <v>629.53575637684708</v>
      </c>
      <c r="E3229" s="5">
        <f t="shared" si="257"/>
        <v>324.10150102222809</v>
      </c>
    </row>
    <row r="3230" spans="1:5">
      <c r="A3230" s="5">
        <f t="shared" si="253"/>
        <v>322900000</v>
      </c>
      <c r="B3230" s="5">
        <f t="shared" si="256"/>
        <v>7.9063278652881555E-2</v>
      </c>
      <c r="C3230" s="5">
        <f t="shared" si="254"/>
        <v>9.9303477988019223E-2</v>
      </c>
      <c r="D3230">
        <f t="shared" si="255"/>
        <v>629.34079330581062</v>
      </c>
      <c r="E3230" s="5">
        <f t="shared" si="257"/>
        <v>324.00177376136639</v>
      </c>
    </row>
    <row r="3231" spans="1:5">
      <c r="A3231" s="5">
        <f t="shared" si="253"/>
        <v>323000000</v>
      </c>
      <c r="B3231" s="5">
        <f t="shared" si="256"/>
        <v>7.9087764028741847E-2</v>
      </c>
      <c r="C3231" s="5">
        <f t="shared" si="254"/>
        <v>9.9334231620099758E-2</v>
      </c>
      <c r="D3231">
        <f t="shared" si="255"/>
        <v>629.1459509549419</v>
      </c>
      <c r="E3231" s="5">
        <f t="shared" si="257"/>
        <v>323.90210825177206</v>
      </c>
    </row>
    <row r="3232" spans="1:5">
      <c r="A3232" s="5">
        <f t="shared" si="253"/>
        <v>323100000</v>
      </c>
      <c r="B3232" s="5">
        <f t="shared" si="256"/>
        <v>7.9112249404602139E-2</v>
      </c>
      <c r="C3232" s="5">
        <f t="shared" si="254"/>
        <v>9.936498525218028E-2</v>
      </c>
      <c r="D3232">
        <f t="shared" si="255"/>
        <v>628.9512292121517</v>
      </c>
      <c r="E3232" s="5">
        <f t="shared" si="257"/>
        <v>323.80250443610868</v>
      </c>
    </row>
    <row r="3233" spans="1:5">
      <c r="A3233" s="5">
        <f t="shared" si="253"/>
        <v>323200000</v>
      </c>
      <c r="B3233" s="5">
        <f t="shared" si="256"/>
        <v>7.9136734780462431E-2</v>
      </c>
      <c r="C3233" s="5">
        <f t="shared" si="254"/>
        <v>9.9395738884260801E-2</v>
      </c>
      <c r="D3233">
        <f t="shared" si="255"/>
        <v>628.75662796548966</v>
      </c>
      <c r="E3233" s="5">
        <f t="shared" si="257"/>
        <v>323.70296225711104</v>
      </c>
    </row>
    <row r="3234" spans="1:5">
      <c r="A3234" s="5">
        <f t="shared" si="253"/>
        <v>323300000</v>
      </c>
      <c r="B3234" s="5">
        <f t="shared" si="256"/>
        <v>7.9161220156322723E-2</v>
      </c>
      <c r="C3234" s="5">
        <f t="shared" si="254"/>
        <v>9.9426492516341336E-2</v>
      </c>
      <c r="D3234">
        <f t="shared" si="255"/>
        <v>628.56214710314327</v>
      </c>
      <c r="E3234" s="5">
        <f t="shared" si="257"/>
        <v>323.6034816575845</v>
      </c>
    </row>
    <row r="3235" spans="1:5">
      <c r="A3235" s="5">
        <f t="shared" si="253"/>
        <v>323400000</v>
      </c>
      <c r="B3235" s="5">
        <f t="shared" si="256"/>
        <v>7.9185705532183015E-2</v>
      </c>
      <c r="C3235" s="5">
        <f t="shared" si="254"/>
        <v>9.9457246148421857E-2</v>
      </c>
      <c r="D3235">
        <f t="shared" si="255"/>
        <v>628.36778651343911</v>
      </c>
      <c r="E3235" s="5">
        <f t="shared" si="257"/>
        <v>323.50406258040533</v>
      </c>
    </row>
    <row r="3236" spans="1:5">
      <c r="A3236" s="5">
        <f t="shared" si="253"/>
        <v>323500000</v>
      </c>
      <c r="B3236" s="5">
        <f t="shared" si="256"/>
        <v>7.9210190908043307E-2</v>
      </c>
      <c r="C3236" s="5">
        <f t="shared" si="254"/>
        <v>9.9487999780502379E-2</v>
      </c>
      <c r="D3236">
        <f t="shared" si="255"/>
        <v>628.17354608484152</v>
      </c>
      <c r="E3236" s="5">
        <f t="shared" si="257"/>
        <v>323.40470496852004</v>
      </c>
    </row>
    <row r="3237" spans="1:5">
      <c r="A3237" s="5">
        <f t="shared" si="253"/>
        <v>323600000</v>
      </c>
      <c r="B3237" s="5">
        <f t="shared" si="256"/>
        <v>7.9234676283903585E-2</v>
      </c>
      <c r="C3237" s="5">
        <f t="shared" si="254"/>
        <v>9.9518753412582914E-2</v>
      </c>
      <c r="D3237">
        <f t="shared" si="255"/>
        <v>627.97942570595239</v>
      </c>
      <c r="E3237" s="5">
        <f t="shared" si="257"/>
        <v>323.30540876494626</v>
      </c>
    </row>
    <row r="3238" spans="1:5">
      <c r="A3238" s="5">
        <f t="shared" si="253"/>
        <v>323700000</v>
      </c>
      <c r="B3238" s="5">
        <f t="shared" si="256"/>
        <v>7.9259161659763877E-2</v>
      </c>
      <c r="C3238" s="5">
        <f t="shared" si="254"/>
        <v>9.9549507044663435E-2</v>
      </c>
      <c r="D3238">
        <f t="shared" si="255"/>
        <v>627.785425265512</v>
      </c>
      <c r="E3238" s="5">
        <f t="shared" si="257"/>
        <v>323.20617391277153</v>
      </c>
    </row>
    <row r="3239" spans="1:5">
      <c r="A3239" s="5">
        <f t="shared" si="253"/>
        <v>323800000</v>
      </c>
      <c r="B3239" s="5">
        <f t="shared" si="256"/>
        <v>7.9283647035624169E-2</v>
      </c>
      <c r="C3239" s="5">
        <f t="shared" si="254"/>
        <v>9.958026067674397E-2</v>
      </c>
      <c r="D3239">
        <f t="shared" si="255"/>
        <v>627.59154465239703</v>
      </c>
      <c r="E3239" s="5">
        <f t="shared" si="257"/>
        <v>323.10700035515424</v>
      </c>
    </row>
    <row r="3240" spans="1:5">
      <c r="A3240" s="5">
        <f t="shared" si="253"/>
        <v>323900000</v>
      </c>
      <c r="B3240" s="5">
        <f t="shared" si="256"/>
        <v>7.9308132411484461E-2</v>
      </c>
      <c r="C3240" s="5">
        <f t="shared" si="254"/>
        <v>9.9611014308824491E-2</v>
      </c>
      <c r="D3240">
        <f t="shared" si="255"/>
        <v>627.39778375562275</v>
      </c>
      <c r="E3240" s="5">
        <f t="shared" si="257"/>
        <v>323.00788803532225</v>
      </c>
    </row>
    <row r="3241" spans="1:5">
      <c r="A3241" s="5">
        <f t="shared" si="253"/>
        <v>324000000</v>
      </c>
      <c r="B3241" s="5">
        <f t="shared" si="256"/>
        <v>7.9332617787344753E-2</v>
      </c>
      <c r="C3241" s="5">
        <f t="shared" si="254"/>
        <v>9.9641767940905013E-2</v>
      </c>
      <c r="D3241">
        <f t="shared" si="255"/>
        <v>627.20414246434018</v>
      </c>
      <c r="E3241" s="5">
        <f t="shared" si="257"/>
        <v>322.9088368965742</v>
      </c>
    </row>
    <row r="3242" spans="1:5">
      <c r="A3242" s="5">
        <f t="shared" si="253"/>
        <v>324100000</v>
      </c>
      <c r="B3242" s="5">
        <f t="shared" si="256"/>
        <v>7.9357103163205045E-2</v>
      </c>
      <c r="C3242" s="5">
        <f t="shared" si="254"/>
        <v>9.9672521572985548E-2</v>
      </c>
      <c r="D3242">
        <f t="shared" si="255"/>
        <v>627.01062066783766</v>
      </c>
      <c r="E3242" s="5">
        <f t="shared" si="257"/>
        <v>322.80984688227829</v>
      </c>
    </row>
    <row r="3243" spans="1:5">
      <c r="A3243" s="5">
        <f t="shared" si="253"/>
        <v>324200000</v>
      </c>
      <c r="B3243" s="5">
        <f t="shared" si="256"/>
        <v>7.9381588539065337E-2</v>
      </c>
      <c r="C3243" s="5">
        <f t="shared" si="254"/>
        <v>9.9703275205066069E-2</v>
      </c>
      <c r="D3243">
        <f t="shared" si="255"/>
        <v>626.81721825554041</v>
      </c>
      <c r="E3243" s="5">
        <f t="shared" si="257"/>
        <v>322.71091793587289</v>
      </c>
    </row>
    <row r="3244" spans="1:5">
      <c r="A3244" s="5">
        <f t="shared" si="253"/>
        <v>324300000</v>
      </c>
      <c r="B3244" s="5">
        <f t="shared" si="256"/>
        <v>7.9406073914925629E-2</v>
      </c>
      <c r="C3244" s="5">
        <f t="shared" si="254"/>
        <v>9.9734028837146591E-2</v>
      </c>
      <c r="D3244">
        <f t="shared" si="255"/>
        <v>626.62393511700964</v>
      </c>
      <c r="E3244" s="5">
        <f t="shared" si="257"/>
        <v>322.61205000086585</v>
      </c>
    </row>
    <row r="3245" spans="1:5">
      <c r="A3245" s="5">
        <f t="shared" si="253"/>
        <v>324400000</v>
      </c>
      <c r="B3245" s="5">
        <f t="shared" si="256"/>
        <v>7.9430559290785921E-2</v>
      </c>
      <c r="C3245" s="5">
        <f t="shared" si="254"/>
        <v>9.9764782469227126E-2</v>
      </c>
      <c r="D3245">
        <f t="shared" si="255"/>
        <v>626.43077114194273</v>
      </c>
      <c r="E3245" s="5">
        <f t="shared" si="257"/>
        <v>322.51324302083464</v>
      </c>
    </row>
    <row r="3246" spans="1:5">
      <c r="A3246" s="5">
        <f t="shared" ref="A3246:A3309" si="258">A3245+100000</f>
        <v>324500000</v>
      </c>
      <c r="B3246" s="5">
        <f t="shared" si="256"/>
        <v>7.9455044666646213E-2</v>
      </c>
      <c r="C3246" s="5">
        <f t="shared" ref="C3246:C3309" si="259">1.256*A3246/(PI()*$G$6)</f>
        <v>9.9795536101307647E-2</v>
      </c>
      <c r="D3246">
        <f t="shared" ref="D3246:D3309" si="260">($G$2*299792458/$G$6/2*9)^2/(4*$G$3*A3246*(1-EXP(-(C3246/B3246)))^2)</f>
        <v>626.23772622017327</v>
      </c>
      <c r="E3246" s="5">
        <f t="shared" si="257"/>
        <v>322.41449693942656</v>
      </c>
    </row>
    <row r="3247" spans="1:5">
      <c r="A3247" s="5">
        <f t="shared" si="258"/>
        <v>324600000</v>
      </c>
      <c r="B3247" s="5">
        <f t="shared" si="256"/>
        <v>7.9479530042506505E-2</v>
      </c>
      <c r="C3247" s="5">
        <f t="shared" si="259"/>
        <v>9.9826289733388168E-2</v>
      </c>
      <c r="D3247">
        <f t="shared" si="260"/>
        <v>626.04480024167049</v>
      </c>
      <c r="E3247" s="5">
        <f t="shared" si="257"/>
        <v>322.31581170035827</v>
      </c>
    </row>
    <row r="3248" spans="1:5">
      <c r="A3248" s="5">
        <f t="shared" si="258"/>
        <v>324700000</v>
      </c>
      <c r="B3248" s="5">
        <f t="shared" si="256"/>
        <v>7.9504015418366797E-2</v>
      </c>
      <c r="C3248" s="5">
        <f t="shared" si="259"/>
        <v>9.9857043365468703E-2</v>
      </c>
      <c r="D3248">
        <f t="shared" si="260"/>
        <v>625.8519930965391</v>
      </c>
      <c r="E3248" s="5">
        <f t="shared" si="257"/>
        <v>322.21718724741561</v>
      </c>
    </row>
    <row r="3249" spans="1:5">
      <c r="A3249" s="5">
        <f t="shared" si="258"/>
        <v>324800000</v>
      </c>
      <c r="B3249" s="5">
        <f t="shared" si="256"/>
        <v>7.9528500794227089E-2</v>
      </c>
      <c r="C3249" s="5">
        <f t="shared" si="259"/>
        <v>9.9887796997549225E-2</v>
      </c>
      <c r="D3249">
        <f t="shared" si="260"/>
        <v>625.65930467501914</v>
      </c>
      <c r="E3249" s="5">
        <f t="shared" si="257"/>
        <v>322.11862352445388</v>
      </c>
    </row>
    <row r="3250" spans="1:5">
      <c r="A3250" s="5">
        <f t="shared" si="258"/>
        <v>324900000</v>
      </c>
      <c r="B3250" s="5">
        <f t="shared" si="256"/>
        <v>7.9552986170087381E-2</v>
      </c>
      <c r="C3250" s="5">
        <f t="shared" si="259"/>
        <v>9.9918550629629746E-2</v>
      </c>
      <c r="D3250">
        <f t="shared" si="260"/>
        <v>625.46673486748602</v>
      </c>
      <c r="E3250" s="5">
        <f t="shared" si="257"/>
        <v>322.02012047539728</v>
      </c>
    </row>
    <row r="3251" spans="1:5">
      <c r="A3251" s="5">
        <f t="shared" si="258"/>
        <v>325000000</v>
      </c>
      <c r="B3251" s="5">
        <f t="shared" si="256"/>
        <v>7.9577471545947673E-2</v>
      </c>
      <c r="C3251" s="5">
        <f t="shared" si="259"/>
        <v>9.9949304261710281E-2</v>
      </c>
      <c r="D3251">
        <f t="shared" si="260"/>
        <v>625.27428356445</v>
      </c>
      <c r="E3251" s="5">
        <f t="shared" si="257"/>
        <v>321.92167804423923</v>
      </c>
    </row>
    <row r="3252" spans="1:5">
      <c r="A3252" s="5">
        <f t="shared" si="258"/>
        <v>325100000</v>
      </c>
      <c r="B3252" s="5">
        <f t="shared" si="256"/>
        <v>7.9601956921807965E-2</v>
      </c>
      <c r="C3252" s="5">
        <f t="shared" si="259"/>
        <v>9.9980057893790802E-2</v>
      </c>
      <c r="D3252">
        <f t="shared" si="260"/>
        <v>625.08195065655559</v>
      </c>
      <c r="E3252" s="5">
        <f t="shared" si="257"/>
        <v>321.82329617504183</v>
      </c>
    </row>
    <row r="3253" spans="1:5">
      <c r="A3253" s="5">
        <f t="shared" si="258"/>
        <v>325200000</v>
      </c>
      <c r="B3253" s="5">
        <f t="shared" si="256"/>
        <v>7.9626442297668257E-2</v>
      </c>
      <c r="C3253" s="5">
        <f t="shared" si="259"/>
        <v>0.10001081152587134</v>
      </c>
      <c r="D3253">
        <f t="shared" si="260"/>
        <v>624.88973603458248</v>
      </c>
      <c r="E3253" s="5">
        <f t="shared" si="257"/>
        <v>321.72497481193642</v>
      </c>
    </row>
    <row r="3254" spans="1:5">
      <c r="A3254" s="5">
        <f t="shared" si="258"/>
        <v>325300000</v>
      </c>
      <c r="B3254" s="5">
        <f t="shared" si="256"/>
        <v>7.9650927673528549E-2</v>
      </c>
      <c r="C3254" s="5">
        <f t="shared" si="259"/>
        <v>0.10004156515795186</v>
      </c>
      <c r="D3254">
        <f t="shared" si="260"/>
        <v>624.69763958944429</v>
      </c>
      <c r="E3254" s="5">
        <f t="shared" si="257"/>
        <v>321.62671389912225</v>
      </c>
    </row>
    <row r="3255" spans="1:5">
      <c r="A3255" s="5">
        <f t="shared" si="258"/>
        <v>325400000</v>
      </c>
      <c r="B3255" s="5">
        <f t="shared" si="256"/>
        <v>7.9675413049388841E-2</v>
      </c>
      <c r="C3255" s="5">
        <f t="shared" si="259"/>
        <v>0.10007231879003238</v>
      </c>
      <c r="D3255">
        <f t="shared" si="260"/>
        <v>624.50566121218867</v>
      </c>
      <c r="E3255" s="5">
        <f t="shared" si="257"/>
        <v>321.52851338086799</v>
      </c>
    </row>
    <row r="3256" spans="1:5">
      <c r="A3256" s="5">
        <f t="shared" si="258"/>
        <v>325500000</v>
      </c>
      <c r="B3256" s="5">
        <f t="shared" si="256"/>
        <v>7.9699898425249133E-2</v>
      </c>
      <c r="C3256" s="5">
        <f t="shared" si="259"/>
        <v>0.10010307242211292</v>
      </c>
      <c r="D3256">
        <f t="shared" si="260"/>
        <v>624.31380079399764</v>
      </c>
      <c r="E3256" s="5">
        <f t="shared" si="257"/>
        <v>321.43037320151029</v>
      </c>
    </row>
    <row r="3257" spans="1:5">
      <c r="A3257" s="5">
        <f t="shared" si="258"/>
        <v>325600000</v>
      </c>
      <c r="B3257" s="5">
        <f t="shared" si="256"/>
        <v>7.9724383801109425E-2</v>
      </c>
      <c r="C3257" s="5">
        <f t="shared" si="259"/>
        <v>0.10013382605419344</v>
      </c>
      <c r="D3257">
        <f t="shared" si="260"/>
        <v>624.12205822618625</v>
      </c>
      <c r="E3257" s="5">
        <f t="shared" si="257"/>
        <v>321.33229330545447</v>
      </c>
    </row>
    <row r="3258" spans="1:5">
      <c r="A3258" s="5">
        <f t="shared" si="258"/>
        <v>325700000</v>
      </c>
      <c r="B3258" s="5">
        <f t="shared" si="256"/>
        <v>7.9748869176969717E-2</v>
      </c>
      <c r="C3258" s="5">
        <f t="shared" si="259"/>
        <v>0.10016457968627396</v>
      </c>
      <c r="D3258">
        <f t="shared" si="260"/>
        <v>623.93043340020336</v>
      </c>
      <c r="E3258" s="5">
        <f t="shared" si="257"/>
        <v>321.23427363717394</v>
      </c>
    </row>
    <row r="3259" spans="1:5">
      <c r="A3259" s="5">
        <f t="shared" si="258"/>
        <v>325800000</v>
      </c>
      <c r="B3259" s="5">
        <f t="shared" si="256"/>
        <v>7.9773354552830009E-2</v>
      </c>
      <c r="C3259" s="5">
        <f t="shared" si="259"/>
        <v>0.10019533331835449</v>
      </c>
      <c r="D3259">
        <f t="shared" si="260"/>
        <v>623.73892620763115</v>
      </c>
      <c r="E3259" s="5">
        <f t="shared" si="257"/>
        <v>321.13631414121028</v>
      </c>
    </row>
    <row r="3260" spans="1:5">
      <c r="A3260" s="5">
        <f t="shared" si="258"/>
        <v>325900000</v>
      </c>
      <c r="B3260" s="5">
        <f t="shared" si="256"/>
        <v>7.9797839928690301E-2</v>
      </c>
      <c r="C3260" s="5">
        <f t="shared" si="259"/>
        <v>0.10022608695043501</v>
      </c>
      <c r="D3260">
        <f t="shared" si="260"/>
        <v>623.54753654018486</v>
      </c>
      <c r="E3260" s="5">
        <f t="shared" si="257"/>
        <v>321.03841476217326</v>
      </c>
    </row>
    <row r="3261" spans="1:5">
      <c r="A3261" s="5">
        <f t="shared" si="258"/>
        <v>326000000</v>
      </c>
      <c r="B3261" s="5">
        <f t="shared" si="256"/>
        <v>7.9822325304550593E-2</v>
      </c>
      <c r="C3261" s="5">
        <f t="shared" si="259"/>
        <v>0.10025684058251554</v>
      </c>
      <c r="D3261">
        <f t="shared" si="260"/>
        <v>623.35626428971239</v>
      </c>
      <c r="E3261" s="5">
        <f t="shared" si="257"/>
        <v>320.94057544474072</v>
      </c>
    </row>
    <row r="3262" spans="1:5">
      <c r="A3262" s="5">
        <f t="shared" si="258"/>
        <v>326100000</v>
      </c>
      <c r="B3262" s="5">
        <f t="shared" si="256"/>
        <v>7.9846810680410885E-2</v>
      </c>
      <c r="C3262" s="5">
        <f t="shared" si="259"/>
        <v>0.10028759421459607</v>
      </c>
      <c r="D3262">
        <f t="shared" si="260"/>
        <v>623.16510934819451</v>
      </c>
      <c r="E3262" s="5">
        <f t="shared" si="257"/>
        <v>320.84279613365794</v>
      </c>
    </row>
    <row r="3263" spans="1:5">
      <c r="A3263" s="5">
        <f t="shared" si="258"/>
        <v>326200000</v>
      </c>
      <c r="B3263" s="5">
        <f t="shared" si="256"/>
        <v>7.9871296056271177E-2</v>
      </c>
      <c r="C3263" s="5">
        <f t="shared" si="259"/>
        <v>0.10031834784667659</v>
      </c>
      <c r="D3263">
        <f t="shared" si="260"/>
        <v>622.97407160774446</v>
      </c>
      <c r="E3263" s="5">
        <f t="shared" si="257"/>
        <v>320.74507677373822</v>
      </c>
    </row>
    <row r="3264" spans="1:5">
      <c r="A3264" s="5">
        <f t="shared" si="258"/>
        <v>326300000</v>
      </c>
      <c r="B3264" s="5">
        <f t="shared" si="256"/>
        <v>7.9895781432131469E-2</v>
      </c>
      <c r="C3264" s="5">
        <f t="shared" si="259"/>
        <v>0.10034910147875711</v>
      </c>
      <c r="D3264">
        <f t="shared" si="260"/>
        <v>622.7831509606076</v>
      </c>
      <c r="E3264" s="5">
        <f t="shared" si="257"/>
        <v>320.64741730986259</v>
      </c>
    </row>
    <row r="3265" spans="1:5">
      <c r="A3265" s="5">
        <f t="shared" si="258"/>
        <v>326400000</v>
      </c>
      <c r="B3265" s="5">
        <f t="shared" si="256"/>
        <v>7.9920266807991761E-2</v>
      </c>
      <c r="C3265" s="5">
        <f t="shared" si="259"/>
        <v>0.10037985511083765</v>
      </c>
      <c r="D3265">
        <f t="shared" si="260"/>
        <v>622.59234729916125</v>
      </c>
      <c r="E3265" s="5">
        <f t="shared" si="257"/>
        <v>320.54981768697957</v>
      </c>
    </row>
    <row r="3266" spans="1:5">
      <c r="A3266" s="5">
        <f t="shared" si="258"/>
        <v>326500000</v>
      </c>
      <c r="B3266" s="5">
        <f t="shared" si="256"/>
        <v>7.9944752183852053E-2</v>
      </c>
      <c r="C3266" s="5">
        <f t="shared" si="259"/>
        <v>0.10041060874291817</v>
      </c>
      <c r="D3266">
        <f t="shared" si="260"/>
        <v>622.40166051591495</v>
      </c>
      <c r="E3266" s="5">
        <f t="shared" si="257"/>
        <v>320.45227785010508</v>
      </c>
    </row>
    <row r="3267" spans="1:5">
      <c r="A3267" s="5">
        <f t="shared" si="258"/>
        <v>326600000</v>
      </c>
      <c r="B3267" s="5">
        <f t="shared" ref="B3267:B3330" si="261">A3267/(PI()*1300000000)</f>
        <v>7.9969237559712344E-2</v>
      </c>
      <c r="C3267" s="5">
        <f t="shared" si="259"/>
        <v>0.10044136237499871</v>
      </c>
      <c r="D3267">
        <f t="shared" si="260"/>
        <v>622.21109050350958</v>
      </c>
      <c r="E3267" s="5">
        <f t="shared" ref="E3267:E3330" si="262">($G$2*299792458/$G$6/2*9)^2/(4*$G$3*A3267)*(1+($G$7*$G$3*A3267)/($G$2*299792458/$G$6/2*9))^2</f>
        <v>320.3547977443223</v>
      </c>
    </row>
    <row r="3268" spans="1:5">
      <c r="A3268" s="5">
        <f t="shared" si="258"/>
        <v>326700000</v>
      </c>
      <c r="B3268" s="5">
        <f t="shared" si="261"/>
        <v>7.9993722935572636E-2</v>
      </c>
      <c r="C3268" s="5">
        <f t="shared" si="259"/>
        <v>0.10047211600707923</v>
      </c>
      <c r="D3268">
        <f t="shared" si="260"/>
        <v>622.02063715471752</v>
      </c>
      <c r="E3268" s="5">
        <f t="shared" si="262"/>
        <v>320.25737731478188</v>
      </c>
    </row>
    <row r="3269" spans="1:5">
      <c r="A3269" s="5">
        <f t="shared" si="258"/>
        <v>326800000</v>
      </c>
      <c r="B3269" s="5">
        <f t="shared" si="261"/>
        <v>8.0018208311432928E-2</v>
      </c>
      <c r="C3269" s="5">
        <f t="shared" si="259"/>
        <v>0.10050286963915975</v>
      </c>
      <c r="D3269">
        <f t="shared" si="260"/>
        <v>621.83030036244259</v>
      </c>
      <c r="E3269" s="5">
        <f t="shared" si="262"/>
        <v>320.16001650670131</v>
      </c>
    </row>
    <row r="3270" spans="1:5">
      <c r="A3270" s="5">
        <f t="shared" si="258"/>
        <v>326900000</v>
      </c>
      <c r="B3270" s="5">
        <f t="shared" si="261"/>
        <v>8.004269368729322E-2</v>
      </c>
      <c r="C3270" s="5">
        <f t="shared" si="259"/>
        <v>0.10053362327124028</v>
      </c>
      <c r="D3270">
        <f t="shared" si="260"/>
        <v>621.64008001971933</v>
      </c>
      <c r="E3270" s="5">
        <f t="shared" si="262"/>
        <v>320.06271526536557</v>
      </c>
    </row>
    <row r="3271" spans="1:5">
      <c r="A3271" s="5">
        <f t="shared" si="258"/>
        <v>327000000</v>
      </c>
      <c r="B3271" s="5">
        <f t="shared" si="261"/>
        <v>8.0067179063153512E-2</v>
      </c>
      <c r="C3271" s="5">
        <f t="shared" si="259"/>
        <v>0.1005643769033208</v>
      </c>
      <c r="D3271">
        <f t="shared" si="260"/>
        <v>621.44997601971318</v>
      </c>
      <c r="E3271" s="5">
        <f t="shared" si="262"/>
        <v>319.96547353612584</v>
      </c>
    </row>
    <row r="3272" spans="1:5">
      <c r="A3272" s="5">
        <f t="shared" si="258"/>
        <v>327100000</v>
      </c>
      <c r="B3272" s="5">
        <f t="shared" si="261"/>
        <v>8.0091664439013804E-2</v>
      </c>
      <c r="C3272" s="5">
        <f t="shared" si="259"/>
        <v>0.10059513053540133</v>
      </c>
      <c r="D3272">
        <f t="shared" si="260"/>
        <v>621.25998825572071</v>
      </c>
      <c r="E3272" s="5">
        <f t="shared" si="262"/>
        <v>319.86829126440091</v>
      </c>
    </row>
    <row r="3273" spans="1:5">
      <c r="A3273" s="5">
        <f t="shared" si="258"/>
        <v>327200000</v>
      </c>
      <c r="B3273" s="5">
        <f t="shared" si="261"/>
        <v>8.0116149814874082E-2</v>
      </c>
      <c r="C3273" s="5">
        <f t="shared" si="259"/>
        <v>0.10062588416748186</v>
      </c>
      <c r="D3273">
        <f t="shared" si="260"/>
        <v>621.07011662116804</v>
      </c>
      <c r="E3273" s="5">
        <f t="shared" si="262"/>
        <v>319.77116839567572</v>
      </c>
    </row>
    <row r="3274" spans="1:5">
      <c r="A3274" s="5">
        <f t="shared" si="258"/>
        <v>327300000</v>
      </c>
      <c r="B3274" s="5">
        <f t="shared" si="261"/>
        <v>8.0140635190734374E-2</v>
      </c>
      <c r="C3274" s="5">
        <f t="shared" si="259"/>
        <v>0.10065663779956238</v>
      </c>
      <c r="D3274">
        <f t="shared" si="260"/>
        <v>620.88036100961267</v>
      </c>
      <c r="E3274" s="5">
        <f t="shared" si="262"/>
        <v>319.67410487550211</v>
      </c>
    </row>
    <row r="3275" spans="1:5">
      <c r="A3275" s="5">
        <f t="shared" si="258"/>
        <v>327400000</v>
      </c>
      <c r="B3275" s="5">
        <f t="shared" si="261"/>
        <v>8.0165120566594666E-2</v>
      </c>
      <c r="C3275" s="5">
        <f t="shared" si="259"/>
        <v>0.1006873914316429</v>
      </c>
      <c r="D3275">
        <f t="shared" si="260"/>
        <v>620.69072131474104</v>
      </c>
      <c r="E3275" s="5">
        <f t="shared" si="262"/>
        <v>319.57710064949856</v>
      </c>
    </row>
    <row r="3276" spans="1:5">
      <c r="A3276" s="5">
        <f t="shared" si="258"/>
        <v>327500000</v>
      </c>
      <c r="B3276" s="5">
        <f t="shared" si="261"/>
        <v>8.0189605942454958E-2</v>
      </c>
      <c r="C3276" s="5">
        <f t="shared" si="259"/>
        <v>0.10071814506372344</v>
      </c>
      <c r="D3276">
        <f t="shared" si="260"/>
        <v>620.50119743036998</v>
      </c>
      <c r="E3276" s="5">
        <f t="shared" si="262"/>
        <v>319.48015566334959</v>
      </c>
    </row>
    <row r="3277" spans="1:5">
      <c r="A3277" s="5">
        <f t="shared" si="258"/>
        <v>327600000</v>
      </c>
      <c r="B3277" s="5">
        <f t="shared" si="261"/>
        <v>8.021409131831525E-2</v>
      </c>
      <c r="C3277" s="5">
        <f t="shared" si="259"/>
        <v>0.10074889869580396</v>
      </c>
      <c r="D3277">
        <f t="shared" si="260"/>
        <v>620.31178925044628</v>
      </c>
      <c r="E3277" s="5">
        <f t="shared" si="262"/>
        <v>319.38326986280629</v>
      </c>
    </row>
    <row r="3278" spans="1:5">
      <c r="A3278" s="5">
        <f t="shared" si="258"/>
        <v>327700000</v>
      </c>
      <c r="B3278" s="5">
        <f t="shared" si="261"/>
        <v>8.0238576694175542E-2</v>
      </c>
      <c r="C3278" s="5">
        <f t="shared" si="259"/>
        <v>0.10077965232788448</v>
      </c>
      <c r="D3278">
        <f t="shared" si="260"/>
        <v>620.12249666904552</v>
      </c>
      <c r="E3278" s="5">
        <f t="shared" si="262"/>
        <v>319.28644319368601</v>
      </c>
    </row>
    <row r="3279" spans="1:5">
      <c r="A3279" s="5">
        <f t="shared" si="258"/>
        <v>327800000</v>
      </c>
      <c r="B3279" s="5">
        <f t="shared" si="261"/>
        <v>8.0263062070035834E-2</v>
      </c>
      <c r="C3279" s="5">
        <f t="shared" si="259"/>
        <v>0.10081040595996502</v>
      </c>
      <c r="D3279">
        <f t="shared" si="260"/>
        <v>619.93331958037288</v>
      </c>
      <c r="E3279" s="5">
        <f t="shared" si="262"/>
        <v>319.18967560187224</v>
      </c>
    </row>
    <row r="3280" spans="1:5">
      <c r="A3280" s="5">
        <f t="shared" si="258"/>
        <v>327900000</v>
      </c>
      <c r="B3280" s="5">
        <f t="shared" si="261"/>
        <v>8.0287547445896126E-2</v>
      </c>
      <c r="C3280" s="5">
        <f t="shared" si="259"/>
        <v>0.10084115959204554</v>
      </c>
      <c r="D3280">
        <f t="shared" si="260"/>
        <v>619.74425787876248</v>
      </c>
      <c r="E3280" s="5">
        <f t="shared" si="262"/>
        <v>319.0929670333141</v>
      </c>
    </row>
    <row r="3281" spans="1:5">
      <c r="A3281" s="5">
        <f t="shared" si="258"/>
        <v>328000000</v>
      </c>
      <c r="B3281" s="5">
        <f t="shared" si="261"/>
        <v>8.0312032821756418E-2</v>
      </c>
      <c r="C3281" s="5">
        <f t="shared" si="259"/>
        <v>0.10087191322412607</v>
      </c>
      <c r="D3281">
        <f t="shared" si="260"/>
        <v>619.55531145867747</v>
      </c>
      <c r="E3281" s="5">
        <f t="shared" si="262"/>
        <v>318.99631743402699</v>
      </c>
    </row>
    <row r="3282" spans="1:5">
      <c r="A3282" s="5">
        <f t="shared" si="258"/>
        <v>328100000</v>
      </c>
      <c r="B3282" s="5">
        <f t="shared" si="261"/>
        <v>8.033651819761671E-2</v>
      </c>
      <c r="C3282" s="5">
        <f t="shared" si="259"/>
        <v>0.10090266685620659</v>
      </c>
      <c r="D3282">
        <f t="shared" si="260"/>
        <v>619.36648021470967</v>
      </c>
      <c r="E3282" s="5">
        <f t="shared" si="262"/>
        <v>318.8997267500921</v>
      </c>
    </row>
    <row r="3283" spans="1:5">
      <c r="A3283" s="5">
        <f t="shared" si="258"/>
        <v>328200000</v>
      </c>
      <c r="B3283" s="5">
        <f t="shared" si="261"/>
        <v>8.0361003573477002E-2</v>
      </c>
      <c r="C3283" s="5">
        <f t="shared" si="259"/>
        <v>0.10093342048828711</v>
      </c>
      <c r="D3283">
        <f t="shared" si="260"/>
        <v>619.17776404157894</v>
      </c>
      <c r="E3283" s="5">
        <f t="shared" si="262"/>
        <v>318.80319492765625</v>
      </c>
    </row>
    <row r="3284" spans="1:5">
      <c r="A3284" s="5">
        <f t="shared" si="258"/>
        <v>328300000</v>
      </c>
      <c r="B3284" s="5">
        <f t="shared" si="261"/>
        <v>8.0385488949337294E-2</v>
      </c>
      <c r="C3284" s="5">
        <f t="shared" si="259"/>
        <v>0.10096417412036765</v>
      </c>
      <c r="D3284">
        <f t="shared" si="260"/>
        <v>618.98916283413405</v>
      </c>
      <c r="E3284" s="5">
        <f t="shared" si="262"/>
        <v>318.70672191293193</v>
      </c>
    </row>
    <row r="3285" spans="1:5">
      <c r="A3285" s="5">
        <f t="shared" si="258"/>
        <v>328400000</v>
      </c>
      <c r="B3285" s="5">
        <f t="shared" si="261"/>
        <v>8.0409974325197586E-2</v>
      </c>
      <c r="C3285" s="5">
        <f t="shared" si="259"/>
        <v>0.10099492775244817</v>
      </c>
      <c r="D3285">
        <f t="shared" si="260"/>
        <v>618.80067648735155</v>
      </c>
      <c r="E3285" s="5">
        <f t="shared" si="262"/>
        <v>318.61030765219709</v>
      </c>
    </row>
    <row r="3286" spans="1:5">
      <c r="A3286" s="5">
        <f t="shared" si="258"/>
        <v>328500000</v>
      </c>
      <c r="B3286" s="5">
        <f t="shared" si="261"/>
        <v>8.0434459701057878E-2</v>
      </c>
      <c r="C3286" s="5">
        <f t="shared" si="259"/>
        <v>0.10102568138452869</v>
      </c>
      <c r="D3286">
        <f t="shared" si="260"/>
        <v>618.61230489633556</v>
      </c>
      <c r="E3286" s="5">
        <f t="shared" si="262"/>
        <v>318.51395209179503</v>
      </c>
    </row>
    <row r="3287" spans="1:5">
      <c r="A3287" s="5">
        <f t="shared" si="258"/>
        <v>328600000</v>
      </c>
      <c r="B3287" s="5">
        <f t="shared" si="261"/>
        <v>8.045894507691817E-2</v>
      </c>
      <c r="C3287" s="5">
        <f t="shared" si="259"/>
        <v>0.10105643501660923</v>
      </c>
      <c r="D3287">
        <f t="shared" si="260"/>
        <v>618.42404795631842</v>
      </c>
      <c r="E3287" s="5">
        <f t="shared" si="262"/>
        <v>318.41765517813462</v>
      </c>
    </row>
    <row r="3288" spans="1:5">
      <c r="A3288" s="5">
        <f t="shared" si="258"/>
        <v>328700000</v>
      </c>
      <c r="B3288" s="5">
        <f t="shared" si="261"/>
        <v>8.0483430452778462E-2</v>
      </c>
      <c r="C3288" s="5">
        <f t="shared" si="259"/>
        <v>0.10108718864868975</v>
      </c>
      <c r="D3288">
        <f t="shared" si="260"/>
        <v>618.2359055626597</v>
      </c>
      <c r="E3288" s="5">
        <f t="shared" si="262"/>
        <v>318.32141685768983</v>
      </c>
    </row>
    <row r="3289" spans="1:5">
      <c r="A3289" s="5">
        <f t="shared" si="258"/>
        <v>328800000</v>
      </c>
      <c r="B3289" s="5">
        <f t="shared" si="261"/>
        <v>8.0507915828638754E-2</v>
      </c>
      <c r="C3289" s="5">
        <f t="shared" si="259"/>
        <v>0.10111794228077027</v>
      </c>
      <c r="D3289">
        <f t="shared" si="260"/>
        <v>618.04787761084617</v>
      </c>
      <c r="E3289" s="5">
        <f t="shared" si="262"/>
        <v>318.22523707699941</v>
      </c>
    </row>
    <row r="3290" spans="1:5">
      <c r="A3290" s="5">
        <f t="shared" si="258"/>
        <v>328900000</v>
      </c>
      <c r="B3290" s="5">
        <f t="shared" si="261"/>
        <v>8.0532401204499046E-2</v>
      </c>
      <c r="C3290" s="5">
        <f t="shared" si="259"/>
        <v>0.10114869591285081</v>
      </c>
      <c r="D3290">
        <f t="shared" si="260"/>
        <v>617.85996399649207</v>
      </c>
      <c r="E3290" s="5">
        <f t="shared" si="262"/>
        <v>318.12911578266761</v>
      </c>
    </row>
    <row r="3291" spans="1:5">
      <c r="A3291" s="5">
        <f t="shared" si="258"/>
        <v>329000000</v>
      </c>
      <c r="B3291" s="5">
        <f t="shared" si="261"/>
        <v>8.0556886580359338E-2</v>
      </c>
      <c r="C3291" s="5">
        <f t="shared" si="259"/>
        <v>0.10117944954493133</v>
      </c>
      <c r="D3291">
        <f t="shared" si="260"/>
        <v>617.67216461533815</v>
      </c>
      <c r="E3291" s="5">
        <f t="shared" si="262"/>
        <v>318.03305292136338</v>
      </c>
    </row>
    <row r="3292" spans="1:5">
      <c r="A3292" s="5">
        <f t="shared" si="258"/>
        <v>329100000</v>
      </c>
      <c r="B3292" s="5">
        <f t="shared" si="261"/>
        <v>8.058137195621963E-2</v>
      </c>
      <c r="C3292" s="5">
        <f t="shared" si="259"/>
        <v>0.10121020317701185</v>
      </c>
      <c r="D3292">
        <f t="shared" si="260"/>
        <v>617.48447936325192</v>
      </c>
      <c r="E3292" s="5">
        <f t="shared" si="262"/>
        <v>317.93704843982039</v>
      </c>
    </row>
    <row r="3293" spans="1:5">
      <c r="A3293" s="5">
        <f t="shared" si="258"/>
        <v>329200000</v>
      </c>
      <c r="B3293" s="5">
        <f t="shared" si="261"/>
        <v>8.0605857332079922E-2</v>
      </c>
      <c r="C3293" s="5">
        <f t="shared" si="259"/>
        <v>0.10124095680909238</v>
      </c>
      <c r="D3293">
        <f t="shared" si="260"/>
        <v>617.2969081362279</v>
      </c>
      <c r="E3293" s="5">
        <f t="shared" si="262"/>
        <v>317.84110228483735</v>
      </c>
    </row>
    <row r="3294" spans="1:5">
      <c r="A3294" s="5">
        <f t="shared" si="258"/>
        <v>329300000</v>
      </c>
      <c r="B3294" s="5">
        <f t="shared" si="261"/>
        <v>8.0630342707940214E-2</v>
      </c>
      <c r="C3294" s="5">
        <f t="shared" si="259"/>
        <v>0.1012717104411729</v>
      </c>
      <c r="D3294">
        <f t="shared" si="260"/>
        <v>617.10945083038644</v>
      </c>
      <c r="E3294" s="5">
        <f t="shared" si="262"/>
        <v>317.74521440327732</v>
      </c>
    </row>
    <row r="3295" spans="1:5">
      <c r="A3295" s="5">
        <f t="shared" si="258"/>
        <v>329400000</v>
      </c>
      <c r="B3295" s="5">
        <f t="shared" si="261"/>
        <v>8.0654828083800506E-2</v>
      </c>
      <c r="C3295" s="5">
        <f t="shared" si="259"/>
        <v>0.10130246407325344</v>
      </c>
      <c r="D3295">
        <f t="shared" si="260"/>
        <v>616.92210734197397</v>
      </c>
      <c r="E3295" s="5">
        <f t="shared" si="262"/>
        <v>317.64938474206798</v>
      </c>
    </row>
    <row r="3296" spans="1:5">
      <c r="A3296" s="5">
        <f t="shared" si="258"/>
        <v>329500000</v>
      </c>
      <c r="B3296" s="5">
        <f t="shared" si="261"/>
        <v>8.0679313459660798E-2</v>
      </c>
      <c r="C3296" s="5">
        <f t="shared" si="259"/>
        <v>0.10133321770533396</v>
      </c>
      <c r="D3296">
        <f t="shared" si="260"/>
        <v>616.73487756736336</v>
      </c>
      <c r="E3296" s="5">
        <f t="shared" si="262"/>
        <v>317.55361324820137</v>
      </c>
    </row>
    <row r="3297" spans="1:5">
      <c r="A3297" s="5">
        <f t="shared" si="258"/>
        <v>329600000</v>
      </c>
      <c r="B3297" s="5">
        <f t="shared" si="261"/>
        <v>8.070379883552109E-2</v>
      </c>
      <c r="C3297" s="5">
        <f t="shared" si="259"/>
        <v>0.10136397133741448</v>
      </c>
      <c r="D3297">
        <f t="shared" si="260"/>
        <v>616.54776140305285</v>
      </c>
      <c r="E3297" s="5">
        <f t="shared" si="262"/>
        <v>317.4578998687341</v>
      </c>
    </row>
    <row r="3298" spans="1:5">
      <c r="A3298" s="5">
        <f t="shared" si="258"/>
        <v>329700000</v>
      </c>
      <c r="B3298" s="5">
        <f t="shared" si="261"/>
        <v>8.0728284211381382E-2</v>
      </c>
      <c r="C3298" s="5">
        <f t="shared" si="259"/>
        <v>0.10139472496949502</v>
      </c>
      <c r="D3298">
        <f t="shared" si="260"/>
        <v>616.36075874566643</v>
      </c>
      <c r="E3298" s="5">
        <f t="shared" si="262"/>
        <v>317.36224455078656</v>
      </c>
    </row>
    <row r="3299" spans="1:5">
      <c r="A3299" s="5">
        <f t="shared" si="258"/>
        <v>329800000</v>
      </c>
      <c r="B3299" s="5">
        <f t="shared" si="261"/>
        <v>8.0752769587241674E-2</v>
      </c>
      <c r="C3299" s="5">
        <f t="shared" si="259"/>
        <v>0.10142547860157554</v>
      </c>
      <c r="D3299">
        <f t="shared" si="260"/>
        <v>616.17386949195338</v>
      </c>
      <c r="E3299" s="5">
        <f t="shared" si="262"/>
        <v>317.26664724154358</v>
      </c>
    </row>
    <row r="3300" spans="1:5">
      <c r="A3300" s="5">
        <f t="shared" si="258"/>
        <v>329900000</v>
      </c>
      <c r="B3300" s="5">
        <f t="shared" si="261"/>
        <v>8.0777254963101966E-2</v>
      </c>
      <c r="C3300" s="5">
        <f t="shared" si="259"/>
        <v>0.10145623223365606</v>
      </c>
      <c r="D3300">
        <f t="shared" si="260"/>
        <v>615.98709353878826</v>
      </c>
      <c r="E3300" s="5">
        <f t="shared" si="262"/>
        <v>317.1711078882542</v>
      </c>
    </row>
    <row r="3301" spans="1:5">
      <c r="A3301" s="5">
        <f t="shared" si="258"/>
        <v>330000000</v>
      </c>
      <c r="B3301" s="5">
        <f t="shared" si="261"/>
        <v>8.0801740338962258E-2</v>
      </c>
      <c r="C3301" s="5">
        <f t="shared" si="259"/>
        <v>0.1014869858657366</v>
      </c>
      <c r="D3301">
        <f t="shared" si="260"/>
        <v>615.80043078317044</v>
      </c>
      <c r="E3301" s="5">
        <f t="shared" si="262"/>
        <v>317.07562643823093</v>
      </c>
    </row>
    <row r="3302" spans="1:5">
      <c r="A3302" s="5">
        <f t="shared" si="258"/>
        <v>330100000</v>
      </c>
      <c r="B3302" s="5">
        <f t="shared" si="261"/>
        <v>8.082622571482255E-2</v>
      </c>
      <c r="C3302" s="5">
        <f t="shared" si="259"/>
        <v>0.10151773949781712</v>
      </c>
      <c r="D3302">
        <f t="shared" si="260"/>
        <v>615.61388112222426</v>
      </c>
      <c r="E3302" s="5">
        <f t="shared" si="262"/>
        <v>316.98020283885069</v>
      </c>
    </row>
    <row r="3303" spans="1:5">
      <c r="A3303" s="5">
        <f t="shared" si="258"/>
        <v>330200000</v>
      </c>
      <c r="B3303" s="5">
        <f t="shared" si="261"/>
        <v>8.0850711090682842E-2</v>
      </c>
      <c r="C3303" s="5">
        <f t="shared" si="259"/>
        <v>0.10154849312989764</v>
      </c>
      <c r="D3303">
        <f t="shared" si="260"/>
        <v>615.42744445319875</v>
      </c>
      <c r="E3303" s="5">
        <f t="shared" si="262"/>
        <v>316.8848370375535</v>
      </c>
    </row>
    <row r="3304" spans="1:5">
      <c r="A3304" s="5">
        <f t="shared" si="258"/>
        <v>330300000</v>
      </c>
      <c r="B3304" s="5">
        <f t="shared" si="261"/>
        <v>8.0875196466543134E-2</v>
      </c>
      <c r="C3304" s="5">
        <f t="shared" si="259"/>
        <v>0.10157924676197817</v>
      </c>
      <c r="D3304">
        <f t="shared" si="260"/>
        <v>615.24112067346732</v>
      </c>
      <c r="E3304" s="5">
        <f t="shared" si="262"/>
        <v>316.78952898184355</v>
      </c>
    </row>
    <row r="3305" spans="1:5">
      <c r="A3305" s="5">
        <f t="shared" si="258"/>
        <v>330400000</v>
      </c>
      <c r="B3305" s="5">
        <f t="shared" si="261"/>
        <v>8.0899681842403426E-2</v>
      </c>
      <c r="C3305" s="5">
        <f t="shared" si="259"/>
        <v>0.10161000039405869</v>
      </c>
      <c r="D3305">
        <f t="shared" si="260"/>
        <v>615.05490968052732</v>
      </c>
      <c r="E3305" s="5">
        <f t="shared" si="262"/>
        <v>316.69427861928835</v>
      </c>
    </row>
    <row r="3306" spans="1:5">
      <c r="A3306" s="5">
        <f t="shared" si="258"/>
        <v>330500000</v>
      </c>
      <c r="B3306" s="5">
        <f t="shared" si="261"/>
        <v>8.0924167218263718E-2</v>
      </c>
      <c r="C3306" s="5">
        <f t="shared" si="259"/>
        <v>0.10164075402613922</v>
      </c>
      <c r="D3306">
        <f t="shared" si="260"/>
        <v>614.86881137200066</v>
      </c>
      <c r="E3306" s="5">
        <f t="shared" si="262"/>
        <v>316.59908589751922</v>
      </c>
    </row>
    <row r="3307" spans="1:5">
      <c r="A3307" s="5">
        <f t="shared" si="258"/>
        <v>330600000</v>
      </c>
      <c r="B3307" s="5">
        <f t="shared" si="261"/>
        <v>8.094865259412401E-2</v>
      </c>
      <c r="C3307" s="5">
        <f t="shared" si="259"/>
        <v>0.10167150765821975</v>
      </c>
      <c r="D3307">
        <f t="shared" si="260"/>
        <v>614.68282564563287</v>
      </c>
      <c r="E3307" s="5">
        <f t="shared" si="262"/>
        <v>316.50395076423007</v>
      </c>
    </row>
    <row r="3308" spans="1:5">
      <c r="A3308" s="5">
        <f t="shared" si="258"/>
        <v>330700000</v>
      </c>
      <c r="B3308" s="5">
        <f t="shared" si="261"/>
        <v>8.0973137969984302E-2</v>
      </c>
      <c r="C3308" s="5">
        <f t="shared" si="259"/>
        <v>0.10170226129030027</v>
      </c>
      <c r="D3308">
        <f t="shared" si="260"/>
        <v>614.49695239929304</v>
      </c>
      <c r="E3308" s="5">
        <f t="shared" si="262"/>
        <v>316.40887316717874</v>
      </c>
    </row>
    <row r="3309" spans="1:5">
      <c r="A3309" s="5">
        <f t="shared" si="258"/>
        <v>330800000</v>
      </c>
      <c r="B3309" s="5">
        <f t="shared" si="261"/>
        <v>8.099762334584458E-2</v>
      </c>
      <c r="C3309" s="5">
        <f t="shared" si="259"/>
        <v>0.10173301492238081</v>
      </c>
      <c r="D3309">
        <f t="shared" si="260"/>
        <v>614.31119153097404</v>
      </c>
      <c r="E3309" s="5">
        <f t="shared" si="262"/>
        <v>316.3138530541861</v>
      </c>
    </row>
    <row r="3310" spans="1:5">
      <c r="A3310" s="5">
        <f t="shared" ref="A3310:A3373" si="263">A3309+100000</f>
        <v>330900000</v>
      </c>
      <c r="B3310" s="5">
        <f t="shared" si="261"/>
        <v>8.1022108721704872E-2</v>
      </c>
      <c r="C3310" s="5">
        <f t="shared" ref="C3310:C3373" si="264">1.256*A3310/(PI()*$G$6)</f>
        <v>0.10176376855446133</v>
      </c>
      <c r="D3310">
        <f t="shared" ref="D3310:D3373" si="265">($G$2*299792458/$G$6/2*9)^2/(4*$G$3*A3310*(1-EXP(-(C3310/B3310)))^2)</f>
        <v>614.12554293879168</v>
      </c>
      <c r="E3310" s="5">
        <f t="shared" si="262"/>
        <v>316.21889037313611</v>
      </c>
    </row>
    <row r="3311" spans="1:5">
      <c r="A3311" s="5">
        <f t="shared" si="263"/>
        <v>331000000</v>
      </c>
      <c r="B3311" s="5">
        <f t="shared" si="261"/>
        <v>8.1046594097565164E-2</v>
      </c>
      <c r="C3311" s="5">
        <f t="shared" si="264"/>
        <v>0.10179452218654185</v>
      </c>
      <c r="D3311">
        <f t="shared" si="265"/>
        <v>613.94000652098555</v>
      </c>
      <c r="E3311" s="5">
        <f t="shared" si="262"/>
        <v>316.12398507197554</v>
      </c>
    </row>
    <row r="3312" spans="1:5">
      <c r="A3312" s="5">
        <f t="shared" si="263"/>
        <v>331100000</v>
      </c>
      <c r="B3312" s="5">
        <f t="shared" si="261"/>
        <v>8.1071079473425456E-2</v>
      </c>
      <c r="C3312" s="5">
        <f t="shared" si="264"/>
        <v>0.10182527581862238</v>
      </c>
      <c r="D3312">
        <f t="shared" si="265"/>
        <v>613.75458217591722</v>
      </c>
      <c r="E3312" s="5">
        <f t="shared" si="262"/>
        <v>316.02913709871422</v>
      </c>
    </row>
    <row r="3313" spans="1:5">
      <c r="A3313" s="5">
        <f t="shared" si="263"/>
        <v>331200000</v>
      </c>
      <c r="B3313" s="5">
        <f t="shared" si="261"/>
        <v>8.1095564849285748E-2</v>
      </c>
      <c r="C3313" s="5">
        <f t="shared" si="264"/>
        <v>0.10185602945070291</v>
      </c>
      <c r="D3313">
        <f t="shared" si="265"/>
        <v>613.56926980207197</v>
      </c>
      <c r="E3313" s="5">
        <f t="shared" si="262"/>
        <v>315.93434640142459</v>
      </c>
    </row>
    <row r="3314" spans="1:5">
      <c r="A3314" s="5">
        <f t="shared" si="263"/>
        <v>331300000</v>
      </c>
      <c r="B3314" s="5">
        <f t="shared" si="261"/>
        <v>8.112005022514604E-2</v>
      </c>
      <c r="C3314" s="5">
        <f t="shared" si="264"/>
        <v>0.10188678308278343</v>
      </c>
      <c r="D3314">
        <f t="shared" si="265"/>
        <v>613.38406929805683</v>
      </c>
      <c r="E3314" s="5">
        <f t="shared" si="262"/>
        <v>315.83961292824205</v>
      </c>
    </row>
    <row r="3315" spans="1:5">
      <c r="A3315" s="5">
        <f t="shared" si="263"/>
        <v>331400000</v>
      </c>
      <c r="B3315" s="5">
        <f t="shared" si="261"/>
        <v>8.1144535601006332E-2</v>
      </c>
      <c r="C3315" s="5">
        <f t="shared" si="264"/>
        <v>0.10191753671486396</v>
      </c>
      <c r="D3315">
        <f t="shared" si="265"/>
        <v>613.19898056260172</v>
      </c>
      <c r="E3315" s="5">
        <f t="shared" si="262"/>
        <v>315.74493662736455</v>
      </c>
    </row>
    <row r="3316" spans="1:5">
      <c r="A3316" s="5">
        <f t="shared" si="263"/>
        <v>331500000</v>
      </c>
      <c r="B3316" s="5">
        <f t="shared" si="261"/>
        <v>8.1169020976866624E-2</v>
      </c>
      <c r="C3316" s="5">
        <f t="shared" si="264"/>
        <v>0.10194829034694448</v>
      </c>
      <c r="D3316">
        <f t="shared" si="265"/>
        <v>613.01400349455878</v>
      </c>
      <c r="E3316" s="5">
        <f t="shared" si="262"/>
        <v>315.65031744705209</v>
      </c>
    </row>
    <row r="3317" spans="1:5">
      <c r="A3317" s="5">
        <f t="shared" si="263"/>
        <v>331600000</v>
      </c>
      <c r="B3317" s="5">
        <f t="shared" si="261"/>
        <v>8.1193506352726916E-2</v>
      </c>
      <c r="C3317" s="5">
        <f t="shared" si="264"/>
        <v>0.10197904397902501</v>
      </c>
      <c r="D3317">
        <f t="shared" si="265"/>
        <v>612.82913799290179</v>
      </c>
      <c r="E3317" s="5">
        <f t="shared" si="262"/>
        <v>315.55575533562768</v>
      </c>
    </row>
    <row r="3318" spans="1:5">
      <c r="A3318" s="5">
        <f t="shared" si="263"/>
        <v>331700000</v>
      </c>
      <c r="B3318" s="5">
        <f t="shared" si="261"/>
        <v>8.1217991728587208E-2</v>
      </c>
      <c r="C3318" s="5">
        <f t="shared" si="264"/>
        <v>0.10200979761110554</v>
      </c>
      <c r="D3318">
        <f t="shared" si="265"/>
        <v>612.64438395672664</v>
      </c>
      <c r="E3318" s="5">
        <f t="shared" si="262"/>
        <v>315.46125024147636</v>
      </c>
    </row>
    <row r="3319" spans="1:5">
      <c r="A3319" s="5">
        <f t="shared" si="263"/>
        <v>331800000</v>
      </c>
      <c r="B3319" s="5">
        <f t="shared" si="261"/>
        <v>8.12424771044475E-2</v>
      </c>
      <c r="C3319" s="5">
        <f t="shared" si="264"/>
        <v>0.10204055124318606</v>
      </c>
      <c r="D3319">
        <f t="shared" si="265"/>
        <v>612.45974128525086</v>
      </c>
      <c r="E3319" s="5">
        <f t="shared" si="262"/>
        <v>315.36680211304542</v>
      </c>
    </row>
    <row r="3320" spans="1:5">
      <c r="A3320" s="5">
        <f t="shared" si="263"/>
        <v>331900000</v>
      </c>
      <c r="B3320" s="5">
        <f t="shared" si="261"/>
        <v>8.1266962480307792E-2</v>
      </c>
      <c r="C3320" s="5">
        <f t="shared" si="264"/>
        <v>0.10207130487526658</v>
      </c>
      <c r="D3320">
        <f t="shared" si="265"/>
        <v>612.27520987781327</v>
      </c>
      <c r="E3320" s="5">
        <f t="shared" si="262"/>
        <v>315.27241089884433</v>
      </c>
    </row>
    <row r="3321" spans="1:5">
      <c r="A3321" s="5">
        <f t="shared" si="263"/>
        <v>332000000</v>
      </c>
      <c r="B3321" s="5">
        <f t="shared" si="261"/>
        <v>8.1291447856168084E-2</v>
      </c>
      <c r="C3321" s="5">
        <f t="shared" si="264"/>
        <v>0.10210205850734712</v>
      </c>
      <c r="D3321">
        <f t="shared" si="265"/>
        <v>612.09078963387412</v>
      </c>
      <c r="E3321" s="5">
        <f t="shared" si="262"/>
        <v>315.17807654744456</v>
      </c>
    </row>
    <row r="3322" spans="1:5">
      <c r="A3322" s="5">
        <f t="shared" si="263"/>
        <v>332100000</v>
      </c>
      <c r="B3322" s="5">
        <f t="shared" si="261"/>
        <v>8.1315933232028376E-2</v>
      </c>
      <c r="C3322" s="5">
        <f t="shared" si="264"/>
        <v>0.10213281213942764</v>
      </c>
      <c r="D3322">
        <f t="shared" si="265"/>
        <v>611.90648045301486</v>
      </c>
      <c r="E3322" s="5">
        <f t="shared" si="262"/>
        <v>315.08379900747957</v>
      </c>
    </row>
    <row r="3323" spans="1:5">
      <c r="A3323" s="5">
        <f t="shared" si="263"/>
        <v>332200000</v>
      </c>
      <c r="B3323" s="5">
        <f t="shared" si="261"/>
        <v>8.1340418607888668E-2</v>
      </c>
      <c r="C3323" s="5">
        <f t="shared" si="264"/>
        <v>0.10216356577150817</v>
      </c>
      <c r="D3323">
        <f t="shared" si="265"/>
        <v>611.72228223493744</v>
      </c>
      <c r="E3323" s="5">
        <f t="shared" si="262"/>
        <v>314.98957822764453</v>
      </c>
    </row>
    <row r="3324" spans="1:5">
      <c r="A3324" s="5">
        <f t="shared" si="263"/>
        <v>332300000</v>
      </c>
      <c r="B3324" s="5">
        <f t="shared" si="261"/>
        <v>8.136490398374896E-2</v>
      </c>
      <c r="C3324" s="5">
        <f t="shared" si="264"/>
        <v>0.1021943194035887</v>
      </c>
      <c r="D3324">
        <f t="shared" si="265"/>
        <v>611.53819487946498</v>
      </c>
      <c r="E3324" s="5">
        <f t="shared" si="262"/>
        <v>314.8954141566968</v>
      </c>
    </row>
    <row r="3325" spans="1:5">
      <c r="A3325" s="5">
        <f t="shared" si="263"/>
        <v>332400000</v>
      </c>
      <c r="B3325" s="5">
        <f t="shared" si="261"/>
        <v>8.1389389359609252E-2</v>
      </c>
      <c r="C3325" s="5">
        <f t="shared" si="264"/>
        <v>0.10222507303566922</v>
      </c>
      <c r="D3325">
        <f t="shared" si="265"/>
        <v>611.35421828654103</v>
      </c>
      <c r="E3325" s="5">
        <f t="shared" si="262"/>
        <v>314.80130674345457</v>
      </c>
    </row>
    <row r="3326" spans="1:5">
      <c r="A3326" s="5">
        <f t="shared" si="263"/>
        <v>332500000</v>
      </c>
      <c r="B3326" s="5">
        <f t="shared" si="261"/>
        <v>8.1413874735469544E-2</v>
      </c>
      <c r="C3326" s="5">
        <f t="shared" si="264"/>
        <v>0.10225582666774975</v>
      </c>
      <c r="D3326">
        <f t="shared" si="265"/>
        <v>611.17035235622927</v>
      </c>
      <c r="E3326" s="5">
        <f t="shared" si="262"/>
        <v>314.70725593679839</v>
      </c>
    </row>
    <row r="3327" spans="1:5">
      <c r="A3327" s="5">
        <f t="shared" si="263"/>
        <v>332600000</v>
      </c>
      <c r="B3327" s="5">
        <f t="shared" si="261"/>
        <v>8.1438360111329836E-2</v>
      </c>
      <c r="C3327" s="5">
        <f t="shared" si="264"/>
        <v>0.10228658029983027</v>
      </c>
      <c r="D3327">
        <f t="shared" si="265"/>
        <v>610.98659698871381</v>
      </c>
      <c r="E3327" s="5">
        <f t="shared" si="262"/>
        <v>314.61326168567001</v>
      </c>
    </row>
    <row r="3328" spans="1:5">
      <c r="A3328" s="5">
        <f t="shared" si="263"/>
        <v>332700000</v>
      </c>
      <c r="B3328" s="5">
        <f t="shared" si="261"/>
        <v>8.1462845487190128E-2</v>
      </c>
      <c r="C3328" s="5">
        <f t="shared" si="264"/>
        <v>0.10231733393191079</v>
      </c>
      <c r="D3328">
        <f t="shared" si="265"/>
        <v>610.80295208429891</v>
      </c>
      <c r="E3328" s="5">
        <f t="shared" si="262"/>
        <v>314.51932393907242</v>
      </c>
    </row>
    <row r="3329" spans="1:5">
      <c r="A3329" s="5">
        <f t="shared" si="263"/>
        <v>332800000</v>
      </c>
      <c r="B3329" s="5">
        <f t="shared" si="261"/>
        <v>8.148733086305042E-2</v>
      </c>
      <c r="C3329" s="5">
        <f t="shared" si="264"/>
        <v>0.10234808756399133</v>
      </c>
      <c r="D3329">
        <f t="shared" si="265"/>
        <v>610.61941754340808</v>
      </c>
      <c r="E3329" s="5">
        <f t="shared" si="262"/>
        <v>314.42544264607011</v>
      </c>
    </row>
    <row r="3330" spans="1:5">
      <c r="A3330" s="5">
        <f t="shared" si="263"/>
        <v>332900000</v>
      </c>
      <c r="B3330" s="5">
        <f t="shared" si="261"/>
        <v>8.1511816238910711E-2</v>
      </c>
      <c r="C3330" s="5">
        <f t="shared" si="264"/>
        <v>0.10237884119607185</v>
      </c>
      <c r="D3330">
        <f t="shared" si="265"/>
        <v>610.43599326658523</v>
      </c>
      <c r="E3330" s="5">
        <f t="shared" si="262"/>
        <v>314.3316177557889</v>
      </c>
    </row>
    <row r="3331" spans="1:5">
      <c r="A3331" s="5">
        <f t="shared" si="263"/>
        <v>333000000</v>
      </c>
      <c r="B3331" s="5">
        <f t="shared" ref="B3331:B3394" si="266">A3331/(PI()*1300000000)</f>
        <v>8.1536301614771003E-2</v>
      </c>
      <c r="C3331" s="5">
        <f t="shared" si="264"/>
        <v>0.10240959482815237</v>
      </c>
      <c r="D3331">
        <f t="shared" si="265"/>
        <v>610.25267915449319</v>
      </c>
      <c r="E3331" s="5">
        <f t="shared" ref="E3331:E3394" si="267">($G$2*299792458/$G$6/2*9)^2/(4*$G$3*A3331)*(1+($G$7*$G$3*A3331)/($G$2*299792458/$G$6/2*9))^2</f>
        <v>314.23784921741526</v>
      </c>
    </row>
    <row r="3332" spans="1:5">
      <c r="A3332" s="5">
        <f t="shared" si="263"/>
        <v>333100000</v>
      </c>
      <c r="B3332" s="5">
        <f t="shared" si="266"/>
        <v>8.1560786990631295E-2</v>
      </c>
      <c r="C3332" s="5">
        <f t="shared" si="264"/>
        <v>0.10244034846023291</v>
      </c>
      <c r="D3332">
        <f t="shared" si="265"/>
        <v>610.06947510791417</v>
      </c>
      <c r="E3332" s="5">
        <f t="shared" si="267"/>
        <v>314.14413698019712</v>
      </c>
    </row>
    <row r="3333" spans="1:5">
      <c r="A3333" s="5">
        <f t="shared" si="263"/>
        <v>333200000</v>
      </c>
      <c r="B3333" s="5">
        <f t="shared" si="266"/>
        <v>8.1585272366491587E-2</v>
      </c>
      <c r="C3333" s="5">
        <f t="shared" si="264"/>
        <v>0.10247110209231343</v>
      </c>
      <c r="D3333">
        <f t="shared" si="265"/>
        <v>609.88638102774974</v>
      </c>
      <c r="E3333" s="5">
        <f t="shared" si="267"/>
        <v>314.05048099344316</v>
      </c>
    </row>
    <row r="3334" spans="1:5">
      <c r="A3334" s="5">
        <f t="shared" si="263"/>
        <v>333300000</v>
      </c>
      <c r="B3334" s="5">
        <f t="shared" si="266"/>
        <v>8.1609757742351879E-2</v>
      </c>
      <c r="C3334" s="5">
        <f t="shared" si="264"/>
        <v>0.10250185572439395</v>
      </c>
      <c r="D3334">
        <f t="shared" si="265"/>
        <v>609.70339681502026</v>
      </c>
      <c r="E3334" s="5">
        <f t="shared" si="267"/>
        <v>313.95688120652272</v>
      </c>
    </row>
    <row r="3335" spans="1:5">
      <c r="A3335" s="5">
        <f t="shared" si="263"/>
        <v>333400000</v>
      </c>
      <c r="B3335" s="5">
        <f t="shared" si="266"/>
        <v>8.1634243118212171E-2</v>
      </c>
      <c r="C3335" s="5">
        <f t="shared" si="264"/>
        <v>0.10253260935647449</v>
      </c>
      <c r="D3335">
        <f t="shared" si="265"/>
        <v>609.52052237086446</v>
      </c>
      <c r="E3335" s="5">
        <f t="shared" si="267"/>
        <v>313.86333756886614</v>
      </c>
    </row>
    <row r="3336" spans="1:5">
      <c r="A3336" s="5">
        <f t="shared" si="263"/>
        <v>333500000</v>
      </c>
      <c r="B3336" s="5">
        <f t="shared" si="266"/>
        <v>8.1658728494072463E-2</v>
      </c>
      <c r="C3336" s="5">
        <f t="shared" si="264"/>
        <v>0.10256336298855501</v>
      </c>
      <c r="D3336">
        <f t="shared" si="265"/>
        <v>609.33775759654043</v>
      </c>
      <c r="E3336" s="5">
        <f t="shared" si="267"/>
        <v>313.7698500299644</v>
      </c>
    </row>
    <row r="3337" spans="1:5">
      <c r="A3337" s="5">
        <f t="shared" si="263"/>
        <v>333600000</v>
      </c>
      <c r="B3337" s="5">
        <f t="shared" si="266"/>
        <v>8.1683213869932755E-2</v>
      </c>
      <c r="C3337" s="5">
        <f t="shared" si="264"/>
        <v>0.10259411662063554</v>
      </c>
      <c r="D3337">
        <f t="shared" si="265"/>
        <v>609.15510239342393</v>
      </c>
      <c r="E3337" s="5">
        <f t="shared" si="267"/>
        <v>313.67641853936908</v>
      </c>
    </row>
    <row r="3338" spans="1:5">
      <c r="A3338" s="5">
        <f t="shared" si="263"/>
        <v>333700000</v>
      </c>
      <c r="B3338" s="5">
        <f t="shared" si="266"/>
        <v>8.1707699245793047E-2</v>
      </c>
      <c r="C3338" s="5">
        <f t="shared" si="264"/>
        <v>0.10262487025271606</v>
      </c>
      <c r="D3338">
        <f t="shared" si="265"/>
        <v>608.9725566630093</v>
      </c>
      <c r="E3338" s="5">
        <f t="shared" si="267"/>
        <v>313.5830430466919</v>
      </c>
    </row>
    <row r="3339" spans="1:5">
      <c r="A3339" s="5">
        <f t="shared" si="263"/>
        <v>333800000</v>
      </c>
      <c r="B3339" s="5">
        <f t="shared" si="266"/>
        <v>8.1732184621653339E-2</v>
      </c>
      <c r="C3339" s="5">
        <f t="shared" si="264"/>
        <v>0.10265562388479658</v>
      </c>
      <c r="D3339">
        <f t="shared" si="265"/>
        <v>608.79012030690899</v>
      </c>
      <c r="E3339" s="5">
        <f t="shared" si="267"/>
        <v>313.48972350160528</v>
      </c>
    </row>
    <row r="3340" spans="1:5">
      <c r="A3340" s="5">
        <f t="shared" si="263"/>
        <v>333900000</v>
      </c>
      <c r="B3340" s="5">
        <f t="shared" si="266"/>
        <v>8.1756669997513631E-2</v>
      </c>
      <c r="C3340" s="5">
        <f t="shared" si="264"/>
        <v>0.10268637751687712</v>
      </c>
      <c r="D3340">
        <f t="shared" si="265"/>
        <v>608.607793226853</v>
      </c>
      <c r="E3340" s="5">
        <f t="shared" si="267"/>
        <v>313.39645985384192</v>
      </c>
    </row>
    <row r="3341" spans="1:5">
      <c r="A3341" s="5">
        <f t="shared" si="263"/>
        <v>334000000</v>
      </c>
      <c r="B3341" s="5">
        <f t="shared" si="266"/>
        <v>8.1781155373373923E-2</v>
      </c>
      <c r="C3341" s="5">
        <f t="shared" si="264"/>
        <v>0.10271713114895764</v>
      </c>
      <c r="D3341">
        <f t="shared" si="265"/>
        <v>608.42557532468925</v>
      </c>
      <c r="E3341" s="5">
        <f t="shared" si="267"/>
        <v>313.30325205319468</v>
      </c>
    </row>
    <row r="3342" spans="1:5">
      <c r="A3342" s="5">
        <f t="shared" si="263"/>
        <v>334100000</v>
      </c>
      <c r="B3342" s="5">
        <f t="shared" si="266"/>
        <v>8.1805640749234215E-2</v>
      </c>
      <c r="C3342" s="5">
        <f t="shared" si="264"/>
        <v>0.10274788478103816</v>
      </c>
      <c r="D3342">
        <f t="shared" si="265"/>
        <v>608.24346650238317</v>
      </c>
      <c r="E3342" s="5">
        <f t="shared" si="267"/>
        <v>313.21010004951626</v>
      </c>
    </row>
    <row r="3343" spans="1:5">
      <c r="A3343" s="5">
        <f t="shared" si="263"/>
        <v>334200000</v>
      </c>
      <c r="B3343" s="5">
        <f t="shared" si="266"/>
        <v>8.1830126125094507E-2</v>
      </c>
      <c r="C3343" s="5">
        <f t="shared" si="264"/>
        <v>0.1027786384131187</v>
      </c>
      <c r="D3343">
        <f t="shared" si="265"/>
        <v>608.06146666201744</v>
      </c>
      <c r="E3343" s="5">
        <f t="shared" si="267"/>
        <v>313.1170037927198</v>
      </c>
    </row>
    <row r="3344" spans="1:5">
      <c r="A3344" s="5">
        <f t="shared" si="263"/>
        <v>334300000</v>
      </c>
      <c r="B3344" s="5">
        <f t="shared" si="266"/>
        <v>8.1854611500954799E-2</v>
      </c>
      <c r="C3344" s="5">
        <f t="shared" si="264"/>
        <v>0.10280939204519922</v>
      </c>
      <c r="D3344">
        <f t="shared" si="265"/>
        <v>607.87957570579192</v>
      </c>
      <c r="E3344" s="5">
        <f t="shared" si="267"/>
        <v>313.02396323277804</v>
      </c>
    </row>
    <row r="3345" spans="1:5">
      <c r="A3345" s="5">
        <f t="shared" si="263"/>
        <v>334400000</v>
      </c>
      <c r="B3345" s="5">
        <f t="shared" si="266"/>
        <v>8.1879096876815077E-2</v>
      </c>
      <c r="C3345" s="5">
        <f t="shared" si="264"/>
        <v>0.10284014567727974</v>
      </c>
      <c r="D3345">
        <f t="shared" si="265"/>
        <v>607.69779353602337</v>
      </c>
      <c r="E3345" s="5">
        <f t="shared" si="267"/>
        <v>312.93097831972392</v>
      </c>
    </row>
    <row r="3346" spans="1:5">
      <c r="A3346" s="5">
        <f t="shared" si="263"/>
        <v>334500000</v>
      </c>
      <c r="B3346" s="5">
        <f t="shared" si="266"/>
        <v>8.1903582252675369E-2</v>
      </c>
      <c r="C3346" s="5">
        <f t="shared" si="264"/>
        <v>0.10287089930936028</v>
      </c>
      <c r="D3346">
        <f t="shared" si="265"/>
        <v>607.51612005514562</v>
      </c>
      <c r="E3346" s="5">
        <f t="shared" si="267"/>
        <v>312.83804900364976</v>
      </c>
    </row>
    <row r="3347" spans="1:5">
      <c r="A3347" s="5">
        <f t="shared" si="263"/>
        <v>334600000</v>
      </c>
      <c r="B3347" s="5">
        <f t="shared" si="266"/>
        <v>8.1928067628535661E-2</v>
      </c>
      <c r="C3347" s="5">
        <f t="shared" si="264"/>
        <v>0.1029016529414408</v>
      </c>
      <c r="D3347">
        <f t="shared" si="265"/>
        <v>607.33455516570905</v>
      </c>
      <c r="E3347" s="5">
        <f t="shared" si="267"/>
        <v>312.74517523470769</v>
      </c>
    </row>
    <row r="3348" spans="1:5">
      <c r="A3348" s="5">
        <f t="shared" si="263"/>
        <v>334700000</v>
      </c>
      <c r="B3348" s="5">
        <f t="shared" si="266"/>
        <v>8.1952553004395953E-2</v>
      </c>
      <c r="C3348" s="5">
        <f t="shared" si="264"/>
        <v>0.10293240657352132</v>
      </c>
      <c r="D3348">
        <f t="shared" si="265"/>
        <v>607.1530987703801</v>
      </c>
      <c r="E3348" s="5">
        <f t="shared" si="267"/>
        <v>312.65235696310953</v>
      </c>
    </row>
    <row r="3349" spans="1:5">
      <c r="A3349" s="5">
        <f t="shared" si="263"/>
        <v>334800000</v>
      </c>
      <c r="B3349" s="5">
        <f t="shared" si="266"/>
        <v>8.1977038380256245E-2</v>
      </c>
      <c r="C3349" s="5">
        <f t="shared" si="264"/>
        <v>0.10296316020560185</v>
      </c>
      <c r="D3349">
        <f t="shared" si="265"/>
        <v>606.9717507719422</v>
      </c>
      <c r="E3349" s="5">
        <f t="shared" si="267"/>
        <v>312.55959413912643</v>
      </c>
    </row>
    <row r="3350" spans="1:5">
      <c r="A3350" s="5">
        <f t="shared" si="263"/>
        <v>334900000</v>
      </c>
      <c r="B3350" s="5">
        <f t="shared" si="266"/>
        <v>8.2001523756116537E-2</v>
      </c>
      <c r="C3350" s="5">
        <f t="shared" si="264"/>
        <v>0.10299391383768237</v>
      </c>
      <c r="D3350">
        <f t="shared" si="265"/>
        <v>606.79051107329428</v>
      </c>
      <c r="E3350" s="5">
        <f t="shared" si="267"/>
        <v>312.46688671308914</v>
      </c>
    </row>
    <row r="3351" spans="1:5">
      <c r="A3351" s="5">
        <f t="shared" si="263"/>
        <v>335000000</v>
      </c>
      <c r="B3351" s="5">
        <f t="shared" si="266"/>
        <v>8.2026009131976829E-2</v>
      </c>
      <c r="C3351" s="5">
        <f t="shared" si="264"/>
        <v>0.10302466746976291</v>
      </c>
      <c r="D3351">
        <f t="shared" si="265"/>
        <v>606.60937957745125</v>
      </c>
      <c r="E3351" s="5">
        <f t="shared" si="267"/>
        <v>312.37423463538715</v>
      </c>
    </row>
    <row r="3352" spans="1:5">
      <c r="A3352" s="5">
        <f t="shared" si="263"/>
        <v>335100000</v>
      </c>
      <c r="B3352" s="5">
        <f t="shared" si="266"/>
        <v>8.2050494507837121E-2</v>
      </c>
      <c r="C3352" s="5">
        <f t="shared" si="264"/>
        <v>0.10305542110184343</v>
      </c>
      <c r="D3352">
        <f t="shared" si="265"/>
        <v>606.42835618754475</v>
      </c>
      <c r="E3352" s="5">
        <f t="shared" si="267"/>
        <v>312.2816378564699</v>
      </c>
    </row>
    <row r="3353" spans="1:5">
      <c r="A3353" s="5">
        <f t="shared" si="263"/>
        <v>335200000</v>
      </c>
      <c r="B3353" s="5">
        <f t="shared" si="266"/>
        <v>8.2074979883697413E-2</v>
      </c>
      <c r="C3353" s="5">
        <f t="shared" si="264"/>
        <v>0.10308617473392395</v>
      </c>
      <c r="D3353">
        <f t="shared" si="265"/>
        <v>606.24744080682058</v>
      </c>
      <c r="E3353" s="5">
        <f t="shared" si="267"/>
        <v>312.18909632684552</v>
      </c>
    </row>
    <row r="3354" spans="1:5">
      <c r="A3354" s="5">
        <f t="shared" si="263"/>
        <v>335300000</v>
      </c>
      <c r="B3354" s="5">
        <f t="shared" si="266"/>
        <v>8.2099465259557705E-2</v>
      </c>
      <c r="C3354" s="5">
        <f t="shared" si="264"/>
        <v>0.10311692836600449</v>
      </c>
      <c r="D3354">
        <f t="shared" si="265"/>
        <v>606.06663333864071</v>
      </c>
      <c r="E3354" s="5">
        <f t="shared" si="267"/>
        <v>312.09660999708137</v>
      </c>
    </row>
    <row r="3355" spans="1:5">
      <c r="A3355" s="5">
        <f t="shared" si="263"/>
        <v>335400000</v>
      </c>
      <c r="B3355" s="5">
        <f t="shared" si="266"/>
        <v>8.2123950635417997E-2</v>
      </c>
      <c r="C3355" s="5">
        <f t="shared" si="264"/>
        <v>0.10314768199808501</v>
      </c>
      <c r="D3355">
        <f t="shared" si="265"/>
        <v>605.88593368648253</v>
      </c>
      <c r="E3355" s="5">
        <f t="shared" si="267"/>
        <v>312.00417881780373</v>
      </c>
    </row>
    <row r="3356" spans="1:5">
      <c r="A3356" s="5">
        <f t="shared" si="263"/>
        <v>335500000</v>
      </c>
      <c r="B3356" s="5">
        <f t="shared" si="266"/>
        <v>8.2148436011278289E-2</v>
      </c>
      <c r="C3356" s="5">
        <f t="shared" si="264"/>
        <v>0.10317843563016553</v>
      </c>
      <c r="D3356">
        <f t="shared" si="265"/>
        <v>605.70534175393811</v>
      </c>
      <c r="E3356" s="5">
        <f t="shared" si="267"/>
        <v>311.91180273969752</v>
      </c>
    </row>
    <row r="3357" spans="1:5">
      <c r="A3357" s="5">
        <f t="shared" si="263"/>
        <v>335600000</v>
      </c>
      <c r="B3357" s="5">
        <f t="shared" si="266"/>
        <v>8.2172921387138581E-2</v>
      </c>
      <c r="C3357" s="5">
        <f t="shared" si="264"/>
        <v>0.10320918926224606</v>
      </c>
      <c r="D3357">
        <f t="shared" si="265"/>
        <v>605.5248574447146</v>
      </c>
      <c r="E3357" s="5">
        <f t="shared" si="267"/>
        <v>311.81948171350683</v>
      </c>
    </row>
    <row r="3358" spans="1:5">
      <c r="A3358" s="5">
        <f t="shared" si="263"/>
        <v>335700000</v>
      </c>
      <c r="B3358" s="5">
        <f t="shared" si="266"/>
        <v>8.2197406762998873E-2</v>
      </c>
      <c r="C3358" s="5">
        <f t="shared" si="264"/>
        <v>0.10323994289432659</v>
      </c>
      <c r="D3358">
        <f t="shared" si="265"/>
        <v>605.34448066263394</v>
      </c>
      <c r="E3358" s="5">
        <f t="shared" si="267"/>
        <v>311.72721569003409</v>
      </c>
    </row>
    <row r="3359" spans="1:5">
      <c r="A3359" s="5">
        <f t="shared" si="263"/>
        <v>335800000</v>
      </c>
      <c r="B3359" s="5">
        <f t="shared" si="266"/>
        <v>8.2221892138859165E-2</v>
      </c>
      <c r="C3359" s="5">
        <f t="shared" si="264"/>
        <v>0.10327069652640711</v>
      </c>
      <c r="D3359">
        <f t="shared" si="265"/>
        <v>605.16421131163258</v>
      </c>
      <c r="E3359" s="5">
        <f t="shared" si="267"/>
        <v>311.63500462014071</v>
      </c>
    </row>
    <row r="3360" spans="1:5">
      <c r="A3360" s="5">
        <f t="shared" si="263"/>
        <v>335900000</v>
      </c>
      <c r="B3360" s="5">
        <f t="shared" si="266"/>
        <v>8.2246377514719457E-2</v>
      </c>
      <c r="C3360" s="5">
        <f t="shared" si="264"/>
        <v>0.10330145015848764</v>
      </c>
      <c r="D3360">
        <f t="shared" si="265"/>
        <v>604.98404929576134</v>
      </c>
      <c r="E3360" s="5">
        <f t="shared" si="267"/>
        <v>311.54284845474615</v>
      </c>
    </row>
    <row r="3361" spans="1:5">
      <c r="A3361" s="5">
        <f t="shared" si="263"/>
        <v>336000000</v>
      </c>
      <c r="B3361" s="5">
        <f t="shared" si="266"/>
        <v>8.2270862890579749E-2</v>
      </c>
      <c r="C3361" s="5">
        <f t="shared" si="264"/>
        <v>0.10333220379056816</v>
      </c>
      <c r="D3361">
        <f t="shared" si="265"/>
        <v>604.80399451918515</v>
      </c>
      <c r="E3361" s="5">
        <f t="shared" si="267"/>
        <v>311.45074714482854</v>
      </c>
    </row>
    <row r="3362" spans="1:5">
      <c r="A3362" s="5">
        <f t="shared" si="263"/>
        <v>336100000</v>
      </c>
      <c r="B3362" s="5">
        <f t="shared" si="266"/>
        <v>8.2295348266440041E-2</v>
      </c>
      <c r="C3362" s="5">
        <f t="shared" si="264"/>
        <v>0.10336295742264869</v>
      </c>
      <c r="D3362">
        <f t="shared" si="265"/>
        <v>604.62404688618335</v>
      </c>
      <c r="E3362" s="5">
        <f t="shared" si="267"/>
        <v>311.35870064142443</v>
      </c>
    </row>
    <row r="3363" spans="1:5">
      <c r="A3363" s="5">
        <f t="shared" si="263"/>
        <v>336200000</v>
      </c>
      <c r="B3363" s="5">
        <f t="shared" si="266"/>
        <v>8.2319833642300333E-2</v>
      </c>
      <c r="C3363" s="5">
        <f t="shared" si="264"/>
        <v>0.10339371105472922</v>
      </c>
      <c r="D3363">
        <f t="shared" si="265"/>
        <v>604.44420630114882</v>
      </c>
      <c r="E3363" s="5">
        <f t="shared" si="267"/>
        <v>311.26670889562854</v>
      </c>
    </row>
    <row r="3364" spans="1:5">
      <c r="A3364" s="5">
        <f t="shared" si="263"/>
        <v>336300000</v>
      </c>
      <c r="B3364" s="5">
        <f t="shared" si="266"/>
        <v>8.2344319018160625E-2</v>
      </c>
      <c r="C3364" s="5">
        <f t="shared" si="264"/>
        <v>0.10342446468680974</v>
      </c>
      <c r="D3364">
        <f t="shared" si="265"/>
        <v>604.26447266858827</v>
      </c>
      <c r="E3364" s="5">
        <f t="shared" si="267"/>
        <v>311.17477185859377</v>
      </c>
    </row>
    <row r="3365" spans="1:5">
      <c r="A3365" s="5">
        <f t="shared" si="263"/>
        <v>336400000</v>
      </c>
      <c r="B3365" s="5">
        <f t="shared" si="266"/>
        <v>8.2368804394020917E-2</v>
      </c>
      <c r="C3365" s="5">
        <f t="shared" si="264"/>
        <v>0.10345521831889028</v>
      </c>
      <c r="D3365">
        <f t="shared" si="265"/>
        <v>604.08484589312195</v>
      </c>
      <c r="E3365" s="5">
        <f t="shared" si="267"/>
        <v>311.08288948153108</v>
      </c>
    </row>
    <row r="3366" spans="1:5">
      <c r="A3366" s="5">
        <f t="shared" si="263"/>
        <v>336500000</v>
      </c>
      <c r="B3366" s="5">
        <f t="shared" si="266"/>
        <v>8.2393289769881209E-2</v>
      </c>
      <c r="C3366" s="5">
        <f t="shared" si="264"/>
        <v>0.1034859719509708</v>
      </c>
      <c r="D3366">
        <f t="shared" si="265"/>
        <v>603.9053258794836</v>
      </c>
      <c r="E3366" s="5">
        <f t="shared" si="267"/>
        <v>310.99106171570941</v>
      </c>
    </row>
    <row r="3367" spans="1:5">
      <c r="A3367" s="5">
        <f t="shared" si="263"/>
        <v>336600000</v>
      </c>
      <c r="B3367" s="5">
        <f t="shared" si="266"/>
        <v>8.2417775145741501E-2</v>
      </c>
      <c r="C3367" s="5">
        <f t="shared" si="264"/>
        <v>0.10351672558305132</v>
      </c>
      <c r="D3367">
        <f t="shared" si="265"/>
        <v>603.72591253251994</v>
      </c>
      <c r="E3367" s="5">
        <f t="shared" si="267"/>
        <v>310.8992885124556</v>
      </c>
    </row>
    <row r="3368" spans="1:5">
      <c r="A3368" s="5">
        <f t="shared" si="263"/>
        <v>336700000</v>
      </c>
      <c r="B3368" s="5">
        <f t="shared" si="266"/>
        <v>8.2442260521601793E-2</v>
      </c>
      <c r="C3368" s="5">
        <f t="shared" si="264"/>
        <v>0.10354747921513185</v>
      </c>
      <c r="D3368">
        <f t="shared" si="265"/>
        <v>603.54660575719106</v>
      </c>
      <c r="E3368" s="5">
        <f t="shared" si="267"/>
        <v>310.80756982315467</v>
      </c>
    </row>
    <row r="3369" spans="1:5">
      <c r="A3369" s="5">
        <f t="shared" si="263"/>
        <v>336800000</v>
      </c>
      <c r="B3369" s="5">
        <f t="shared" si="266"/>
        <v>8.2466745897462085E-2</v>
      </c>
      <c r="C3369" s="5">
        <f t="shared" si="264"/>
        <v>0.10357823284721238</v>
      </c>
      <c r="D3369">
        <f t="shared" si="265"/>
        <v>603.36740545856946</v>
      </c>
      <c r="E3369" s="5">
        <f t="shared" si="267"/>
        <v>310.71590559924857</v>
      </c>
    </row>
    <row r="3370" spans="1:5">
      <c r="A3370" s="5">
        <f t="shared" si="263"/>
        <v>336900000</v>
      </c>
      <c r="B3370" s="5">
        <f t="shared" si="266"/>
        <v>8.2491231273322377E-2</v>
      </c>
      <c r="C3370" s="5">
        <f t="shared" si="264"/>
        <v>0.1036089864792929</v>
      </c>
      <c r="D3370">
        <f t="shared" si="265"/>
        <v>603.18831154184102</v>
      </c>
      <c r="E3370" s="5">
        <f t="shared" si="267"/>
        <v>310.62429579223777</v>
      </c>
    </row>
    <row r="3371" spans="1:5">
      <c r="A3371" s="5">
        <f t="shared" si="263"/>
        <v>337000000</v>
      </c>
      <c r="B3371" s="5">
        <f t="shared" si="266"/>
        <v>8.2515716649182669E-2</v>
      </c>
      <c r="C3371" s="5">
        <f t="shared" si="264"/>
        <v>0.10363974011137343</v>
      </c>
      <c r="D3371">
        <f t="shared" si="265"/>
        <v>603.00932391230333</v>
      </c>
      <c r="E3371" s="5">
        <f t="shared" si="267"/>
        <v>310.53274035367969</v>
      </c>
    </row>
    <row r="3372" spans="1:5">
      <c r="A3372" s="5">
        <f t="shared" si="263"/>
        <v>337100000</v>
      </c>
      <c r="B3372" s="5">
        <f t="shared" si="266"/>
        <v>8.2540202025042961E-2</v>
      </c>
      <c r="C3372" s="5">
        <f t="shared" si="264"/>
        <v>0.10367049374345395</v>
      </c>
      <c r="D3372">
        <f t="shared" si="265"/>
        <v>602.83044247536702</v>
      </c>
      <c r="E3372" s="5">
        <f t="shared" si="267"/>
        <v>310.44123923518964</v>
      </c>
    </row>
    <row r="3373" spans="1:5">
      <c r="A3373" s="5">
        <f t="shared" si="263"/>
        <v>337200000</v>
      </c>
      <c r="B3373" s="5">
        <f t="shared" si="266"/>
        <v>8.2564687400903253E-2</v>
      </c>
      <c r="C3373" s="5">
        <f t="shared" si="264"/>
        <v>0.10370124737553447</v>
      </c>
      <c r="D3373">
        <f t="shared" si="265"/>
        <v>602.65166713655469</v>
      </c>
      <c r="E3373" s="5">
        <f t="shared" si="267"/>
        <v>310.34979238844005</v>
      </c>
    </row>
    <row r="3374" spans="1:5">
      <c r="A3374" s="5">
        <f t="shared" ref="A3374:A3437" si="268">A3373+100000</f>
        <v>337300000</v>
      </c>
      <c r="B3374" s="5">
        <f t="shared" si="266"/>
        <v>8.2589172776763545E-2</v>
      </c>
      <c r="C3374" s="5">
        <f t="shared" ref="C3374:C3437" si="269">1.256*A3374/(PI()*$G$6)</f>
        <v>0.10373200100761501</v>
      </c>
      <c r="D3374">
        <f t="shared" ref="D3374:D3437" si="270">($G$2*299792458/$G$6/2*9)^2/(4*$G$3*A3374*(1-EXP(-(C3374/B3374)))^2)</f>
        <v>602.47299780150081</v>
      </c>
      <c r="E3374" s="5">
        <f t="shared" si="267"/>
        <v>310.25839976516085</v>
      </c>
    </row>
    <row r="3375" spans="1:5">
      <c r="A3375" s="5">
        <f t="shared" si="268"/>
        <v>337400000</v>
      </c>
      <c r="B3375" s="5">
        <f t="shared" si="266"/>
        <v>8.2613658152623837E-2</v>
      </c>
      <c r="C3375" s="5">
        <f t="shared" si="269"/>
        <v>0.10376275463969553</v>
      </c>
      <c r="D3375">
        <f t="shared" si="270"/>
        <v>602.29443437595205</v>
      </c>
      <c r="E3375" s="5">
        <f t="shared" si="267"/>
        <v>310.16706131713909</v>
      </c>
    </row>
    <row r="3376" spans="1:5">
      <c r="A3376" s="5">
        <f t="shared" si="268"/>
        <v>337500000</v>
      </c>
      <c r="B3376" s="5">
        <f t="shared" si="266"/>
        <v>8.2638143528484129E-2</v>
      </c>
      <c r="C3376" s="5">
        <f t="shared" si="269"/>
        <v>0.10379350827177605</v>
      </c>
      <c r="D3376">
        <f t="shared" si="270"/>
        <v>602.11597676576662</v>
      </c>
      <c r="E3376" s="5">
        <f t="shared" si="267"/>
        <v>310.07577699621891</v>
      </c>
    </row>
    <row r="3377" spans="1:5">
      <c r="A3377" s="5">
        <f t="shared" si="268"/>
        <v>337600000</v>
      </c>
      <c r="B3377" s="5">
        <f t="shared" si="266"/>
        <v>8.2662628904344421E-2</v>
      </c>
      <c r="C3377" s="5">
        <f t="shared" si="269"/>
        <v>0.10382426190385659</v>
      </c>
      <c r="D3377">
        <f t="shared" si="270"/>
        <v>601.93762487691424</v>
      </c>
      <c r="E3377" s="5">
        <f t="shared" si="267"/>
        <v>309.9845467543019</v>
      </c>
    </row>
    <row r="3378" spans="1:5">
      <c r="A3378" s="5">
        <f t="shared" si="268"/>
        <v>337700000</v>
      </c>
      <c r="B3378" s="5">
        <f t="shared" si="266"/>
        <v>8.2687114280204713E-2</v>
      </c>
      <c r="C3378" s="5">
        <f t="shared" si="269"/>
        <v>0.10385501553593711</v>
      </c>
      <c r="D3378">
        <f t="shared" si="270"/>
        <v>601.75937861547595</v>
      </c>
      <c r="E3378" s="5">
        <f t="shared" si="267"/>
        <v>309.89337054334572</v>
      </c>
    </row>
    <row r="3379" spans="1:5">
      <c r="A3379" s="5">
        <f t="shared" si="268"/>
        <v>337800000</v>
      </c>
      <c r="B3379" s="5">
        <f t="shared" si="266"/>
        <v>8.2711599656065005E-2</v>
      </c>
      <c r="C3379" s="5">
        <f t="shared" si="269"/>
        <v>0.10388576916801764</v>
      </c>
      <c r="D3379">
        <f t="shared" si="270"/>
        <v>601.58123788764419</v>
      </c>
      <c r="E3379" s="5">
        <f t="shared" si="267"/>
        <v>309.802248315366</v>
      </c>
    </row>
    <row r="3380" spans="1:5">
      <c r="A3380" s="5">
        <f t="shared" si="268"/>
        <v>337900000</v>
      </c>
      <c r="B3380" s="5">
        <f t="shared" si="266"/>
        <v>8.2736085031925283E-2</v>
      </c>
      <c r="C3380" s="5">
        <f t="shared" si="269"/>
        <v>0.10391652280009817</v>
      </c>
      <c r="D3380">
        <f t="shared" si="270"/>
        <v>601.40320259972236</v>
      </c>
      <c r="E3380" s="5">
        <f t="shared" si="267"/>
        <v>309.71118002243446</v>
      </c>
    </row>
    <row r="3381" spans="1:5">
      <c r="A3381" s="5">
        <f t="shared" si="268"/>
        <v>338000000</v>
      </c>
      <c r="B3381" s="5">
        <f t="shared" si="266"/>
        <v>8.2760570407785575E-2</v>
      </c>
      <c r="C3381" s="5">
        <f t="shared" si="269"/>
        <v>0.10394727643217869</v>
      </c>
      <c r="D3381">
        <f t="shared" si="270"/>
        <v>601.22527265812494</v>
      </c>
      <c r="E3381" s="5">
        <f t="shared" si="267"/>
        <v>309.62016561667974</v>
      </c>
    </row>
    <row r="3382" spans="1:5">
      <c r="A3382" s="5">
        <f t="shared" si="268"/>
        <v>338100000</v>
      </c>
      <c r="B3382" s="5">
        <f t="shared" si="266"/>
        <v>8.2785055783645867E-2</v>
      </c>
      <c r="C3382" s="5">
        <f t="shared" si="269"/>
        <v>0.10397803006425922</v>
      </c>
      <c r="D3382">
        <f t="shared" si="270"/>
        <v>601.04744796937644</v>
      </c>
      <c r="E3382" s="5">
        <f t="shared" si="267"/>
        <v>309.52920505028732</v>
      </c>
    </row>
    <row r="3383" spans="1:5">
      <c r="A3383" s="5">
        <f t="shared" si="268"/>
        <v>338200000</v>
      </c>
      <c r="B3383" s="5">
        <f t="shared" si="266"/>
        <v>8.2809541159506159E-2</v>
      </c>
      <c r="C3383" s="5">
        <f t="shared" si="269"/>
        <v>0.10400878369633974</v>
      </c>
      <c r="D3383">
        <f t="shared" si="270"/>
        <v>600.86972844011302</v>
      </c>
      <c r="E3383" s="5">
        <f t="shared" si="267"/>
        <v>309.43829827549871</v>
      </c>
    </row>
    <row r="3384" spans="1:5">
      <c r="A3384" s="5">
        <f t="shared" si="268"/>
        <v>338300000</v>
      </c>
      <c r="B3384" s="5">
        <f t="shared" si="266"/>
        <v>8.2834026535366451E-2</v>
      </c>
      <c r="C3384" s="5">
        <f t="shared" si="269"/>
        <v>0.10403953732842026</v>
      </c>
      <c r="D3384">
        <f t="shared" si="270"/>
        <v>600.69211397708011</v>
      </c>
      <c r="E3384" s="5">
        <f t="shared" si="267"/>
        <v>309.34744524461263</v>
      </c>
    </row>
    <row r="3385" spans="1:5">
      <c r="A3385" s="5">
        <f t="shared" si="268"/>
        <v>338400000</v>
      </c>
      <c r="B3385" s="5">
        <f t="shared" si="266"/>
        <v>8.2858511911226743E-2</v>
      </c>
      <c r="C3385" s="5">
        <f t="shared" si="269"/>
        <v>0.1040702909605008</v>
      </c>
      <c r="D3385">
        <f t="shared" si="270"/>
        <v>600.51460448713408</v>
      </c>
      <c r="E3385" s="5">
        <f t="shared" si="267"/>
        <v>309.25664590998343</v>
      </c>
    </row>
    <row r="3386" spans="1:5">
      <c r="A3386" s="5">
        <f t="shared" si="268"/>
        <v>338500000</v>
      </c>
      <c r="B3386" s="5">
        <f t="shared" si="266"/>
        <v>8.2882997287087035E-2</v>
      </c>
      <c r="C3386" s="5">
        <f t="shared" si="269"/>
        <v>0.10410104459258132</v>
      </c>
      <c r="D3386">
        <f t="shared" si="270"/>
        <v>600.33719987724146</v>
      </c>
      <c r="E3386" s="5">
        <f t="shared" si="267"/>
        <v>309.16590022402255</v>
      </c>
    </row>
    <row r="3387" spans="1:5">
      <c r="A3387" s="5">
        <f t="shared" si="268"/>
        <v>338600000</v>
      </c>
      <c r="B3387" s="5">
        <f t="shared" si="266"/>
        <v>8.2907482662947327E-2</v>
      </c>
      <c r="C3387" s="5">
        <f t="shared" si="269"/>
        <v>0.10413179822466184</v>
      </c>
      <c r="D3387">
        <f t="shared" si="270"/>
        <v>600.15990005447793</v>
      </c>
      <c r="E3387" s="5">
        <f t="shared" si="267"/>
        <v>309.07520813919666</v>
      </c>
    </row>
    <row r="3388" spans="1:5">
      <c r="A3388" s="5">
        <f t="shared" si="268"/>
        <v>338700000</v>
      </c>
      <c r="B3388" s="5">
        <f t="shared" si="266"/>
        <v>8.2931968038807619E-2</v>
      </c>
      <c r="C3388" s="5">
        <f t="shared" si="269"/>
        <v>0.10416255185674238</v>
      </c>
      <c r="D3388">
        <f t="shared" si="270"/>
        <v>599.98270492602956</v>
      </c>
      <c r="E3388" s="5">
        <f t="shared" si="267"/>
        <v>308.9845696080294</v>
      </c>
    </row>
    <row r="3389" spans="1:5">
      <c r="A3389" s="5">
        <f t="shared" si="268"/>
        <v>338800000</v>
      </c>
      <c r="B3389" s="5">
        <f t="shared" si="266"/>
        <v>8.2956453414667911E-2</v>
      </c>
      <c r="C3389" s="5">
        <f t="shared" si="269"/>
        <v>0.1041933054888229</v>
      </c>
      <c r="D3389">
        <f t="shared" si="270"/>
        <v>599.805614399192</v>
      </c>
      <c r="E3389" s="5">
        <f t="shared" si="267"/>
        <v>308.89398458310012</v>
      </c>
    </row>
    <row r="3390" spans="1:5">
      <c r="A3390" s="5">
        <f t="shared" si="268"/>
        <v>338900000</v>
      </c>
      <c r="B3390" s="5">
        <f t="shared" si="266"/>
        <v>8.2980938790528203E-2</v>
      </c>
      <c r="C3390" s="5">
        <f t="shared" si="269"/>
        <v>0.10422405912090342</v>
      </c>
      <c r="D3390">
        <f t="shared" si="270"/>
        <v>599.62862838136982</v>
      </c>
      <c r="E3390" s="5">
        <f t="shared" si="267"/>
        <v>308.80345301704415</v>
      </c>
    </row>
    <row r="3391" spans="1:5">
      <c r="A3391" s="5">
        <f t="shared" si="268"/>
        <v>339000000</v>
      </c>
      <c r="B3391" s="5">
        <f t="shared" si="266"/>
        <v>8.3005424166388495E-2</v>
      </c>
      <c r="C3391" s="5">
        <f t="shared" si="269"/>
        <v>0.10425481275298396</v>
      </c>
      <c r="D3391">
        <f t="shared" si="270"/>
        <v>599.45174678007731</v>
      </c>
      <c r="E3391" s="5">
        <f t="shared" si="267"/>
        <v>308.71297486255293</v>
      </c>
    </row>
    <row r="3392" spans="1:5">
      <c r="A3392" s="5">
        <f t="shared" si="268"/>
        <v>339100000</v>
      </c>
      <c r="B3392" s="5">
        <f t="shared" si="266"/>
        <v>8.3029909542248787E-2</v>
      </c>
      <c r="C3392" s="5">
        <f t="shared" si="269"/>
        <v>0.10428556638506448</v>
      </c>
      <c r="D3392">
        <f t="shared" si="270"/>
        <v>599.27496950293789</v>
      </c>
      <c r="E3392" s="5">
        <f t="shared" si="267"/>
        <v>308.62255007237337</v>
      </c>
    </row>
    <row r="3393" spans="1:5">
      <c r="A3393" s="5">
        <f t="shared" si="268"/>
        <v>339200000</v>
      </c>
      <c r="B3393" s="5">
        <f t="shared" si="266"/>
        <v>8.3054394918109078E-2</v>
      </c>
      <c r="C3393" s="5">
        <f t="shared" si="269"/>
        <v>0.10431632001714501</v>
      </c>
      <c r="D3393">
        <f t="shared" si="270"/>
        <v>599.09829645768355</v>
      </c>
      <c r="E3393" s="5">
        <f t="shared" si="267"/>
        <v>308.53217859930828</v>
      </c>
    </row>
    <row r="3394" spans="1:5">
      <c r="A3394" s="5">
        <f t="shared" si="268"/>
        <v>339300000</v>
      </c>
      <c r="B3394" s="5">
        <f t="shared" si="266"/>
        <v>8.307888029396937E-2</v>
      </c>
      <c r="C3394" s="5">
        <f t="shared" si="269"/>
        <v>0.10434707364922553</v>
      </c>
      <c r="D3394">
        <f t="shared" si="270"/>
        <v>598.92172755215506</v>
      </c>
      <c r="E3394" s="5">
        <f t="shared" si="267"/>
        <v>308.4418603962161</v>
      </c>
    </row>
    <row r="3395" spans="1:5">
      <c r="A3395" s="5">
        <f t="shared" si="268"/>
        <v>339400000</v>
      </c>
      <c r="B3395" s="5">
        <f t="shared" ref="B3395:B3458" si="271">A3395/(PI()*1300000000)</f>
        <v>8.3103365669829662E-2</v>
      </c>
      <c r="C3395" s="5">
        <f t="shared" si="269"/>
        <v>0.10437782728130605</v>
      </c>
      <c r="D3395">
        <f t="shared" si="270"/>
        <v>598.74526269430237</v>
      </c>
      <c r="E3395" s="5">
        <f t="shared" ref="E3395:E3458" si="272">($G$2*299792458/$G$6/2*9)^2/(4*$G$3*A3395)*(1+($G$7*$G$3*A3395)/($G$2*299792458/$G$6/2*9))^2</f>
        <v>308.35159541601109</v>
      </c>
    </row>
    <row r="3396" spans="1:5">
      <c r="A3396" s="5">
        <f t="shared" si="268"/>
        <v>339500000</v>
      </c>
      <c r="B3396" s="5">
        <f t="shared" si="271"/>
        <v>8.3127851045689954E-2</v>
      </c>
      <c r="C3396" s="5">
        <f t="shared" si="269"/>
        <v>0.10440858091338659</v>
      </c>
      <c r="D3396">
        <f t="shared" si="270"/>
        <v>598.56890179218328</v>
      </c>
      <c r="E3396" s="5">
        <f t="shared" si="272"/>
        <v>308.26138361166221</v>
      </c>
    </row>
    <row r="3397" spans="1:5">
      <c r="A3397" s="5">
        <f t="shared" si="268"/>
        <v>339600000</v>
      </c>
      <c r="B3397" s="5">
        <f t="shared" si="271"/>
        <v>8.3152336421550246E-2</v>
      </c>
      <c r="C3397" s="5">
        <f t="shared" si="269"/>
        <v>0.10443933454546711</v>
      </c>
      <c r="D3397">
        <f t="shared" si="270"/>
        <v>598.39264475396408</v>
      </c>
      <c r="E3397" s="5">
        <f t="shared" si="272"/>
        <v>308.17122493619462</v>
      </c>
    </row>
    <row r="3398" spans="1:5">
      <c r="A3398" s="5">
        <f t="shared" si="268"/>
        <v>339700000</v>
      </c>
      <c r="B3398" s="5">
        <f t="shared" si="271"/>
        <v>8.3176821797410538E-2</v>
      </c>
      <c r="C3398" s="5">
        <f t="shared" si="269"/>
        <v>0.10447008817754763</v>
      </c>
      <c r="D3398">
        <f t="shared" si="270"/>
        <v>598.21649148791948</v>
      </c>
      <c r="E3398" s="5">
        <f t="shared" si="272"/>
        <v>308.0811193426884</v>
      </c>
    </row>
    <row r="3399" spans="1:5">
      <c r="A3399" s="5">
        <f t="shared" si="268"/>
        <v>339800000</v>
      </c>
      <c r="B3399" s="5">
        <f t="shared" si="271"/>
        <v>8.320130717327083E-2</v>
      </c>
      <c r="C3399" s="5">
        <f t="shared" si="269"/>
        <v>0.10450084180962817</v>
      </c>
      <c r="D3399">
        <f t="shared" si="270"/>
        <v>598.04044190243155</v>
      </c>
      <c r="E3399" s="5">
        <f t="shared" si="272"/>
        <v>307.99106678427898</v>
      </c>
    </row>
    <row r="3400" spans="1:5">
      <c r="A3400" s="5">
        <f t="shared" si="268"/>
        <v>339900000</v>
      </c>
      <c r="B3400" s="5">
        <f t="shared" si="271"/>
        <v>8.3225792549131122E-2</v>
      </c>
      <c r="C3400" s="5">
        <f t="shared" si="269"/>
        <v>0.10453159544170869</v>
      </c>
      <c r="D3400">
        <f t="shared" si="270"/>
        <v>597.86449590599068</v>
      </c>
      <c r="E3400" s="5">
        <f t="shared" si="272"/>
        <v>307.90106721415702</v>
      </c>
    </row>
    <row r="3401" spans="1:5">
      <c r="A3401" s="5">
        <f t="shared" si="268"/>
        <v>340000000</v>
      </c>
      <c r="B3401" s="5">
        <f t="shared" si="271"/>
        <v>8.3250277924991414E-2</v>
      </c>
      <c r="C3401" s="5">
        <f t="shared" si="269"/>
        <v>0.10456234907378921</v>
      </c>
      <c r="D3401">
        <f t="shared" si="270"/>
        <v>597.68865340719481</v>
      </c>
      <c r="E3401" s="5">
        <f t="shared" si="272"/>
        <v>307.81112058556806</v>
      </c>
    </row>
    <row r="3402" spans="1:5">
      <c r="A3402" s="5">
        <f t="shared" si="268"/>
        <v>340100000</v>
      </c>
      <c r="B3402" s="5">
        <f t="shared" si="271"/>
        <v>8.3274763300851706E-2</v>
      </c>
      <c r="C3402" s="5">
        <f t="shared" si="269"/>
        <v>0.10459310270586974</v>
      </c>
      <c r="D3402">
        <f t="shared" si="270"/>
        <v>597.51291431474931</v>
      </c>
      <c r="E3402" s="5">
        <f t="shared" si="272"/>
        <v>307.72122685181273</v>
      </c>
    </row>
    <row r="3403" spans="1:5">
      <c r="A3403" s="5">
        <f t="shared" si="268"/>
        <v>340200000</v>
      </c>
      <c r="B3403" s="5">
        <f t="shared" si="271"/>
        <v>8.3299248676711998E-2</v>
      </c>
      <c r="C3403" s="5">
        <f t="shared" si="269"/>
        <v>0.10462385633795027</v>
      </c>
      <c r="D3403">
        <f t="shared" si="270"/>
        <v>597.33727853746689</v>
      </c>
      <c r="E3403" s="5">
        <f t="shared" si="272"/>
        <v>307.63138596624651</v>
      </c>
    </row>
    <row r="3404" spans="1:5">
      <c r="A3404" s="5">
        <f t="shared" si="268"/>
        <v>340300000</v>
      </c>
      <c r="B3404" s="5">
        <f t="shared" si="271"/>
        <v>8.332373405257229E-2</v>
      </c>
      <c r="C3404" s="5">
        <f t="shared" si="269"/>
        <v>0.10465460997003079</v>
      </c>
      <c r="D3404">
        <f t="shared" si="270"/>
        <v>597.16174598426744</v>
      </c>
      <c r="E3404" s="5">
        <f t="shared" si="272"/>
        <v>307.54159788227997</v>
      </c>
    </row>
    <row r="3405" spans="1:5">
      <c r="A3405" s="5">
        <f t="shared" si="268"/>
        <v>340400000</v>
      </c>
      <c r="B3405" s="5">
        <f t="shared" si="271"/>
        <v>8.3348219428432582E-2</v>
      </c>
      <c r="C3405" s="5">
        <f t="shared" si="269"/>
        <v>0.10468536360211132</v>
      </c>
      <c r="D3405">
        <f t="shared" si="270"/>
        <v>596.9863165641782</v>
      </c>
      <c r="E3405" s="5">
        <f t="shared" si="272"/>
        <v>307.45186255337785</v>
      </c>
    </row>
    <row r="3406" spans="1:5">
      <c r="A3406" s="5">
        <f t="shared" si="268"/>
        <v>340500000</v>
      </c>
      <c r="B3406" s="5">
        <f t="shared" si="271"/>
        <v>8.3372704804292874E-2</v>
      </c>
      <c r="C3406" s="5">
        <f t="shared" si="269"/>
        <v>0.10471611723419184</v>
      </c>
      <c r="D3406">
        <f t="shared" si="270"/>
        <v>596.81099018633245</v>
      </c>
      <c r="E3406" s="5">
        <f t="shared" si="272"/>
        <v>307.36217993306019</v>
      </c>
    </row>
    <row r="3407" spans="1:5">
      <c r="A3407" s="5">
        <f t="shared" si="268"/>
        <v>340600000</v>
      </c>
      <c r="B3407" s="5">
        <f t="shared" si="271"/>
        <v>8.3397190180153166E-2</v>
      </c>
      <c r="C3407" s="5">
        <f t="shared" si="269"/>
        <v>0.10474687086627238</v>
      </c>
      <c r="D3407">
        <f t="shared" si="270"/>
        <v>596.63576675997126</v>
      </c>
      <c r="E3407" s="5">
        <f t="shared" si="272"/>
        <v>307.27254997490127</v>
      </c>
    </row>
    <row r="3408" spans="1:5">
      <c r="A3408" s="5">
        <f t="shared" si="268"/>
        <v>340700000</v>
      </c>
      <c r="B3408" s="5">
        <f t="shared" si="271"/>
        <v>8.3421675556013458E-2</v>
      </c>
      <c r="C3408" s="5">
        <f t="shared" si="269"/>
        <v>0.1047776244983529</v>
      </c>
      <c r="D3408">
        <f t="shared" si="270"/>
        <v>596.46064619444155</v>
      </c>
      <c r="E3408" s="5">
        <f t="shared" si="272"/>
        <v>307.18297263252981</v>
      </c>
    </row>
    <row r="3409" spans="1:5">
      <c r="A3409" s="5">
        <f t="shared" si="268"/>
        <v>340800000</v>
      </c>
      <c r="B3409" s="5">
        <f t="shared" si="271"/>
        <v>8.344616093187375E-2</v>
      </c>
      <c r="C3409" s="5">
        <f t="shared" si="269"/>
        <v>0.10480837813043342</v>
      </c>
      <c r="D3409">
        <f t="shared" si="270"/>
        <v>596.28562839919664</v>
      </c>
      <c r="E3409" s="5">
        <f t="shared" si="272"/>
        <v>307.09344785962935</v>
      </c>
    </row>
    <row r="3410" spans="1:5">
      <c r="A3410" s="5">
        <f t="shared" si="268"/>
        <v>340900000</v>
      </c>
      <c r="B3410" s="5">
        <f t="shared" si="271"/>
        <v>8.3470646307734042E-2</v>
      </c>
      <c r="C3410" s="5">
        <f t="shared" si="269"/>
        <v>0.10483913176251396</v>
      </c>
      <c r="D3410">
        <f t="shared" si="270"/>
        <v>596.11071328379649</v>
      </c>
      <c r="E3410" s="5">
        <f t="shared" si="272"/>
        <v>307.00397560993741</v>
      </c>
    </row>
    <row r="3411" spans="1:5">
      <c r="A3411" s="5">
        <f t="shared" si="268"/>
        <v>341000000</v>
      </c>
      <c r="B3411" s="5">
        <f t="shared" si="271"/>
        <v>8.3495131683594334E-2</v>
      </c>
      <c r="C3411" s="5">
        <f t="shared" si="269"/>
        <v>0.10486988539459448</v>
      </c>
      <c r="D3411">
        <f t="shared" si="270"/>
        <v>595.93590075790689</v>
      </c>
      <c r="E3411" s="5">
        <f t="shared" si="272"/>
        <v>306.91455583724581</v>
      </c>
    </row>
    <row r="3412" spans="1:5">
      <c r="A3412" s="5">
        <f t="shared" si="268"/>
        <v>341100000</v>
      </c>
      <c r="B3412" s="5">
        <f t="shared" si="271"/>
        <v>8.3519617059454626E-2</v>
      </c>
      <c r="C3412" s="5">
        <f t="shared" si="269"/>
        <v>0.104900639026675</v>
      </c>
      <c r="D3412">
        <f t="shared" si="270"/>
        <v>595.76119073129939</v>
      </c>
      <c r="E3412" s="5">
        <f t="shared" si="272"/>
        <v>306.82518849540071</v>
      </c>
    </row>
    <row r="3413" spans="1:5">
      <c r="A3413" s="5">
        <f t="shared" si="268"/>
        <v>341200000</v>
      </c>
      <c r="B3413" s="5">
        <f t="shared" si="271"/>
        <v>8.3544102435314918E-2</v>
      </c>
      <c r="C3413" s="5">
        <f t="shared" si="269"/>
        <v>0.10493139265875553</v>
      </c>
      <c r="D3413">
        <f t="shared" si="270"/>
        <v>595.58658311385182</v>
      </c>
      <c r="E3413" s="5">
        <f t="shared" si="272"/>
        <v>306.73587353830243</v>
      </c>
    </row>
    <row r="3414" spans="1:5">
      <c r="A3414" s="5">
        <f t="shared" si="268"/>
        <v>341300000</v>
      </c>
      <c r="B3414" s="5">
        <f t="shared" si="271"/>
        <v>8.356858781117521E-2</v>
      </c>
      <c r="C3414" s="5">
        <f t="shared" si="269"/>
        <v>0.10496214629083606</v>
      </c>
      <c r="D3414">
        <f t="shared" si="270"/>
        <v>595.41207781554715</v>
      </c>
      <c r="E3414" s="5">
        <f t="shared" si="272"/>
        <v>306.64661091990496</v>
      </c>
    </row>
    <row r="3415" spans="1:5">
      <c r="A3415" s="5">
        <f t="shared" si="268"/>
        <v>341400000</v>
      </c>
      <c r="B3415" s="5">
        <f t="shared" si="271"/>
        <v>8.3593073187035502E-2</v>
      </c>
      <c r="C3415" s="5">
        <f t="shared" si="269"/>
        <v>0.10499289992291658</v>
      </c>
      <c r="D3415">
        <f t="shared" si="270"/>
        <v>595.237674746474</v>
      </c>
      <c r="E3415" s="5">
        <f t="shared" si="272"/>
        <v>306.55740059421652</v>
      </c>
    </row>
    <row r="3416" spans="1:5">
      <c r="A3416" s="5">
        <f t="shared" si="268"/>
        <v>341500000</v>
      </c>
      <c r="B3416" s="5">
        <f t="shared" si="271"/>
        <v>8.361755856289578E-2</v>
      </c>
      <c r="C3416" s="5">
        <f t="shared" si="269"/>
        <v>0.10502365355499711</v>
      </c>
      <c r="D3416">
        <f t="shared" si="270"/>
        <v>595.06337381682636</v>
      </c>
      <c r="E3416" s="5">
        <f t="shared" si="272"/>
        <v>306.46824251529921</v>
      </c>
    </row>
    <row r="3417" spans="1:5">
      <c r="A3417" s="5">
        <f t="shared" si="268"/>
        <v>341600000</v>
      </c>
      <c r="B3417" s="5">
        <f t="shared" si="271"/>
        <v>8.3642043938756072E-2</v>
      </c>
      <c r="C3417" s="5">
        <f t="shared" si="269"/>
        <v>0.10505440718707763</v>
      </c>
      <c r="D3417">
        <f t="shared" si="270"/>
        <v>594.88917493690349</v>
      </c>
      <c r="E3417" s="5">
        <f t="shared" si="272"/>
        <v>306.37913663726886</v>
      </c>
    </row>
    <row r="3418" spans="1:5">
      <c r="A3418" s="5">
        <f t="shared" si="268"/>
        <v>341700000</v>
      </c>
      <c r="B3418" s="5">
        <f t="shared" si="271"/>
        <v>8.3666529314616364E-2</v>
      </c>
      <c r="C3418" s="5">
        <f t="shared" si="269"/>
        <v>0.10508516081915815</v>
      </c>
      <c r="D3418">
        <f t="shared" si="270"/>
        <v>594.71507801710925</v>
      </c>
      <c r="E3418" s="5">
        <f t="shared" si="272"/>
        <v>306.290082914295</v>
      </c>
    </row>
    <row r="3419" spans="1:5">
      <c r="A3419" s="5">
        <f t="shared" si="268"/>
        <v>341800000</v>
      </c>
      <c r="B3419" s="5">
        <f t="shared" si="271"/>
        <v>8.3691014690476656E-2</v>
      </c>
      <c r="C3419" s="5">
        <f t="shared" si="269"/>
        <v>0.10511591445123869</v>
      </c>
      <c r="D3419">
        <f t="shared" si="270"/>
        <v>594.54108296795255</v>
      </c>
      <c r="E3419" s="5">
        <f t="shared" si="272"/>
        <v>306.20108130060089</v>
      </c>
    </row>
    <row r="3420" spans="1:5">
      <c r="A3420" s="5">
        <f t="shared" si="268"/>
        <v>341900000</v>
      </c>
      <c r="B3420" s="5">
        <f t="shared" si="271"/>
        <v>8.3715500066336948E-2</v>
      </c>
      <c r="C3420" s="5">
        <f t="shared" si="269"/>
        <v>0.10514666808331921</v>
      </c>
      <c r="D3420">
        <f t="shared" si="270"/>
        <v>594.36718970004745</v>
      </c>
      <c r="E3420" s="5">
        <f t="shared" si="272"/>
        <v>306.11213175046311</v>
      </c>
    </row>
    <row r="3421" spans="1:5">
      <c r="A3421" s="5">
        <f t="shared" si="268"/>
        <v>342000000</v>
      </c>
      <c r="B3421" s="5">
        <f t="shared" si="271"/>
        <v>8.373998544219724E-2</v>
      </c>
      <c r="C3421" s="5">
        <f t="shared" si="269"/>
        <v>0.10517742171539975</v>
      </c>
      <c r="D3421">
        <f t="shared" si="270"/>
        <v>594.19339812411158</v>
      </c>
      <c r="E3421" s="5">
        <f t="shared" si="272"/>
        <v>306.02323421821211</v>
      </c>
    </row>
    <row r="3422" spans="1:5">
      <c r="A3422" s="5">
        <f t="shared" si="268"/>
        <v>342100000</v>
      </c>
      <c r="B3422" s="5">
        <f t="shared" si="271"/>
        <v>8.3764470818057532E-2</v>
      </c>
      <c r="C3422" s="5">
        <f t="shared" si="269"/>
        <v>0.10520817534748027</v>
      </c>
      <c r="D3422">
        <f t="shared" si="270"/>
        <v>594.0197081509682</v>
      </c>
      <c r="E3422" s="5">
        <f t="shared" si="272"/>
        <v>305.93438865823128</v>
      </c>
    </row>
    <row r="3423" spans="1:5">
      <c r="A3423" s="5">
        <f t="shared" si="268"/>
        <v>342200000</v>
      </c>
      <c r="B3423" s="5">
        <f t="shared" si="271"/>
        <v>8.3788956193917824E-2</v>
      </c>
      <c r="C3423" s="5">
        <f t="shared" si="269"/>
        <v>0.10523892897956079</v>
      </c>
      <c r="D3423">
        <f t="shared" si="270"/>
        <v>593.84611969154366</v>
      </c>
      <c r="E3423" s="5">
        <f t="shared" si="272"/>
        <v>305.84559502495756</v>
      </c>
    </row>
    <row r="3424" spans="1:5">
      <c r="A3424" s="5">
        <f t="shared" si="268"/>
        <v>342300000</v>
      </c>
      <c r="B3424" s="5">
        <f t="shared" si="271"/>
        <v>8.3813441569778116E-2</v>
      </c>
      <c r="C3424" s="5">
        <f t="shared" si="269"/>
        <v>0.10526968261164132</v>
      </c>
      <c r="D3424">
        <f t="shared" si="270"/>
        <v>593.67263265686881</v>
      </c>
      <c r="E3424" s="5">
        <f t="shared" si="272"/>
        <v>305.75685327288119</v>
      </c>
    </row>
    <row r="3425" spans="1:5">
      <c r="A3425" s="5">
        <f t="shared" si="268"/>
        <v>342400000</v>
      </c>
      <c r="B3425" s="5">
        <f t="shared" si="271"/>
        <v>8.3837926945638408E-2</v>
      </c>
      <c r="C3425" s="5">
        <f t="shared" si="269"/>
        <v>0.10530043624372185</v>
      </c>
      <c r="D3425">
        <f t="shared" si="270"/>
        <v>593.49924695807897</v>
      </c>
      <c r="E3425" s="5">
        <f t="shared" si="272"/>
        <v>305.66816335654562</v>
      </c>
    </row>
    <row r="3426" spans="1:5">
      <c r="A3426" s="5">
        <f t="shared" si="268"/>
        <v>342500000</v>
      </c>
      <c r="B3426" s="5">
        <f t="shared" si="271"/>
        <v>8.38624123214987E-2</v>
      </c>
      <c r="C3426" s="5">
        <f t="shared" si="269"/>
        <v>0.10533118987580237</v>
      </c>
      <c r="D3426">
        <f t="shared" si="270"/>
        <v>593.32596250641234</v>
      </c>
      <c r="E3426" s="5">
        <f t="shared" si="272"/>
        <v>305.57952523054706</v>
      </c>
    </row>
    <row r="3427" spans="1:5">
      <c r="A3427" s="5">
        <f t="shared" si="268"/>
        <v>342600000</v>
      </c>
      <c r="B3427" s="5">
        <f t="shared" si="271"/>
        <v>8.3886897697358992E-2</v>
      </c>
      <c r="C3427" s="5">
        <f t="shared" si="269"/>
        <v>0.1053619435078829</v>
      </c>
      <c r="D3427">
        <f t="shared" si="270"/>
        <v>593.15277921321137</v>
      </c>
      <c r="E3427" s="5">
        <f t="shared" si="272"/>
        <v>305.49093884953515</v>
      </c>
    </row>
    <row r="3428" spans="1:5">
      <c r="A3428" s="5">
        <f t="shared" si="268"/>
        <v>342700000</v>
      </c>
      <c r="B3428" s="5">
        <f t="shared" si="271"/>
        <v>8.3911383073219284E-2</v>
      </c>
      <c r="C3428" s="5">
        <f t="shared" si="269"/>
        <v>0.10539269713996342</v>
      </c>
      <c r="D3428">
        <f t="shared" si="270"/>
        <v>592.97969698992188</v>
      </c>
      <c r="E3428" s="5">
        <f t="shared" si="272"/>
        <v>305.40240416821212</v>
      </c>
    </row>
    <row r="3429" spans="1:5">
      <c r="A3429" s="5">
        <f t="shared" si="268"/>
        <v>342800000</v>
      </c>
      <c r="B3429" s="5">
        <f t="shared" si="271"/>
        <v>8.3935868449079576E-2</v>
      </c>
      <c r="C3429" s="5">
        <f t="shared" si="269"/>
        <v>0.10542345077204394</v>
      </c>
      <c r="D3429">
        <f t="shared" si="270"/>
        <v>592.80671574809287</v>
      </c>
      <c r="E3429" s="5">
        <f t="shared" si="272"/>
        <v>305.31392114133337</v>
      </c>
    </row>
    <row r="3430" spans="1:5">
      <c r="A3430" s="5">
        <f t="shared" si="268"/>
        <v>342900000</v>
      </c>
      <c r="B3430" s="5">
        <f t="shared" si="271"/>
        <v>8.3960353824939868E-2</v>
      </c>
      <c r="C3430" s="5">
        <f t="shared" si="269"/>
        <v>0.10545420440412448</v>
      </c>
      <c r="D3430">
        <f t="shared" si="270"/>
        <v>592.63383539937661</v>
      </c>
      <c r="E3430" s="5">
        <f t="shared" si="272"/>
        <v>305.2254897237068</v>
      </c>
    </row>
    <row r="3431" spans="1:5">
      <c r="A3431" s="5">
        <f t="shared" si="268"/>
        <v>343000000</v>
      </c>
      <c r="B3431" s="5">
        <f t="shared" si="271"/>
        <v>8.398483920080016E-2</v>
      </c>
      <c r="C3431" s="5">
        <f t="shared" si="269"/>
        <v>0.105484958036205</v>
      </c>
      <c r="D3431">
        <f t="shared" si="270"/>
        <v>592.46105585552834</v>
      </c>
      <c r="E3431" s="5">
        <f t="shared" si="272"/>
        <v>305.13710987019311</v>
      </c>
    </row>
    <row r="3432" spans="1:5">
      <c r="A3432" s="5">
        <f t="shared" si="268"/>
        <v>343100000</v>
      </c>
      <c r="B3432" s="5">
        <f t="shared" si="271"/>
        <v>8.4009324576660452E-2</v>
      </c>
      <c r="C3432" s="5">
        <f t="shared" si="269"/>
        <v>0.10551571166828552</v>
      </c>
      <c r="D3432">
        <f t="shared" si="270"/>
        <v>592.28837702840644</v>
      </c>
      <c r="E3432" s="5">
        <f t="shared" si="272"/>
        <v>305.04878153570564</v>
      </c>
    </row>
    <row r="3433" spans="1:5">
      <c r="A3433" s="5">
        <f t="shared" si="268"/>
        <v>343200000</v>
      </c>
      <c r="B3433" s="5">
        <f t="shared" si="271"/>
        <v>8.4033809952520744E-2</v>
      </c>
      <c r="C3433" s="5">
        <f t="shared" si="269"/>
        <v>0.10554646530036606</v>
      </c>
      <c r="D3433">
        <f t="shared" si="270"/>
        <v>592.1157988299716</v>
      </c>
      <c r="E3433" s="5">
        <f t="shared" si="272"/>
        <v>304.9605046752103</v>
      </c>
    </row>
    <row r="3434" spans="1:5">
      <c r="A3434" s="5">
        <f t="shared" si="268"/>
        <v>343300000</v>
      </c>
      <c r="B3434" s="5">
        <f t="shared" si="271"/>
        <v>8.4058295328381036E-2</v>
      </c>
      <c r="C3434" s="5">
        <f t="shared" si="269"/>
        <v>0.10557721893244658</v>
      </c>
      <c r="D3434">
        <f t="shared" si="270"/>
        <v>591.94332117228726</v>
      </c>
      <c r="E3434" s="5">
        <f t="shared" si="272"/>
        <v>304.87227924372536</v>
      </c>
    </row>
    <row r="3435" spans="1:5">
      <c r="A3435" s="5">
        <f t="shared" si="268"/>
        <v>343400000</v>
      </c>
      <c r="B3435" s="5">
        <f t="shared" si="271"/>
        <v>8.4082780704241328E-2</v>
      </c>
      <c r="C3435" s="5">
        <f t="shared" si="269"/>
        <v>0.10560797256452711</v>
      </c>
      <c r="D3435">
        <f t="shared" si="270"/>
        <v>591.77094396751966</v>
      </c>
      <c r="E3435" s="5">
        <f t="shared" si="272"/>
        <v>304.78410519632178</v>
      </c>
    </row>
    <row r="3436" spans="1:5">
      <c r="A3436" s="5">
        <f t="shared" si="268"/>
        <v>343500000</v>
      </c>
      <c r="B3436" s="5">
        <f t="shared" si="271"/>
        <v>8.410726608010162E-2</v>
      </c>
      <c r="C3436" s="5">
        <f t="shared" si="269"/>
        <v>0.10563872619660764</v>
      </c>
      <c r="D3436">
        <f t="shared" si="270"/>
        <v>591.59866712793666</v>
      </c>
      <c r="E3436" s="5">
        <f t="shared" si="272"/>
        <v>304.69598248812241</v>
      </c>
    </row>
    <row r="3437" spans="1:5">
      <c r="A3437" s="5">
        <f t="shared" si="268"/>
        <v>343600000</v>
      </c>
      <c r="B3437" s="5">
        <f t="shared" si="271"/>
        <v>8.4131751455961912E-2</v>
      </c>
      <c r="C3437" s="5">
        <f t="shared" si="269"/>
        <v>0.10566947982868816</v>
      </c>
      <c r="D3437">
        <f t="shared" si="270"/>
        <v>591.42649056590869</v>
      </c>
      <c r="E3437" s="5">
        <f t="shared" si="272"/>
        <v>304.60791107430276</v>
      </c>
    </row>
    <row r="3438" spans="1:5">
      <c r="A3438" s="5">
        <f t="shared" ref="A3438:A3501" si="273">A3437+100000</f>
        <v>343700000</v>
      </c>
      <c r="B3438" s="5">
        <f t="shared" si="271"/>
        <v>8.4156236831822204E-2</v>
      </c>
      <c r="C3438" s="5">
        <f t="shared" ref="C3438:C3501" si="274">1.256*A3438/(PI()*$G$6)</f>
        <v>0.10570023346076869</v>
      </c>
      <c r="D3438">
        <f t="shared" ref="D3438:D3501" si="275">($G$2*299792458/$G$6/2*9)^2/(4*$G$3*A3438*(1-EXP(-(C3438/B3438)))^2)</f>
        <v>591.25441419390813</v>
      </c>
      <c r="E3438" s="5">
        <f t="shared" si="272"/>
        <v>304.51989091009017</v>
      </c>
    </row>
    <row r="3439" spans="1:5">
      <c r="A3439" s="5">
        <f t="shared" si="273"/>
        <v>343800000</v>
      </c>
      <c r="B3439" s="5">
        <f t="shared" si="271"/>
        <v>8.4180722207682496E-2</v>
      </c>
      <c r="C3439" s="5">
        <f t="shared" si="274"/>
        <v>0.10573098709284921</v>
      </c>
      <c r="D3439">
        <f t="shared" si="275"/>
        <v>591.08243792450912</v>
      </c>
      <c r="E3439" s="5">
        <f t="shared" si="272"/>
        <v>304.43192195076438</v>
      </c>
    </row>
    <row r="3440" spans="1:5">
      <c r="A3440" s="5">
        <f t="shared" si="273"/>
        <v>343900000</v>
      </c>
      <c r="B3440" s="5">
        <f t="shared" si="271"/>
        <v>8.4205207583542788E-2</v>
      </c>
      <c r="C3440" s="5">
        <f t="shared" si="274"/>
        <v>0.10576174072492973</v>
      </c>
      <c r="D3440">
        <f t="shared" si="275"/>
        <v>590.91056167038732</v>
      </c>
      <c r="E3440" s="5">
        <f t="shared" si="272"/>
        <v>304.3440041516568</v>
      </c>
    </row>
    <row r="3441" spans="1:5">
      <c r="A3441" s="5">
        <f t="shared" si="273"/>
        <v>344000000</v>
      </c>
      <c r="B3441" s="5">
        <f t="shared" si="271"/>
        <v>8.422969295940308E-2</v>
      </c>
      <c r="C3441" s="5">
        <f t="shared" si="274"/>
        <v>0.10579249435701027</v>
      </c>
      <c r="D3441">
        <f t="shared" si="275"/>
        <v>590.73878534432049</v>
      </c>
      <c r="E3441" s="5">
        <f t="shared" si="272"/>
        <v>304.25613746815094</v>
      </c>
    </row>
    <row r="3442" spans="1:5">
      <c r="A3442" s="5">
        <f t="shared" si="273"/>
        <v>344100000</v>
      </c>
      <c r="B3442" s="5">
        <f t="shared" si="271"/>
        <v>8.4254178335263372E-2</v>
      </c>
      <c r="C3442" s="5">
        <f t="shared" si="274"/>
        <v>0.10582324798909079</v>
      </c>
      <c r="D3442">
        <f t="shared" si="275"/>
        <v>590.56710885918699</v>
      </c>
      <c r="E3442" s="5">
        <f t="shared" si="272"/>
        <v>304.16832185568234</v>
      </c>
    </row>
    <row r="3443" spans="1:5">
      <c r="A3443" s="5">
        <f t="shared" si="273"/>
        <v>344200000</v>
      </c>
      <c r="B3443" s="5">
        <f t="shared" si="271"/>
        <v>8.4278663711123664E-2</v>
      </c>
      <c r="C3443" s="5">
        <f t="shared" si="274"/>
        <v>0.10585400162117131</v>
      </c>
      <c r="D3443">
        <f t="shared" si="275"/>
        <v>590.39553212796693</v>
      </c>
      <c r="E3443" s="5">
        <f t="shared" si="272"/>
        <v>304.08055726973811</v>
      </c>
    </row>
    <row r="3444" spans="1:5">
      <c r="A3444" s="5">
        <f t="shared" si="273"/>
        <v>344300000</v>
      </c>
      <c r="B3444" s="5">
        <f t="shared" si="271"/>
        <v>8.4303149086983956E-2</v>
      </c>
      <c r="C3444" s="5">
        <f t="shared" si="274"/>
        <v>0.10588475525325185</v>
      </c>
      <c r="D3444">
        <f t="shared" si="275"/>
        <v>590.22405506374162</v>
      </c>
      <c r="E3444" s="5">
        <f t="shared" si="272"/>
        <v>303.99284366585721</v>
      </c>
    </row>
    <row r="3445" spans="1:5">
      <c r="A3445" s="5">
        <f t="shared" si="273"/>
        <v>344400000</v>
      </c>
      <c r="B3445" s="5">
        <f t="shared" si="271"/>
        <v>8.4327634462844248E-2</v>
      </c>
      <c r="C3445" s="5">
        <f t="shared" si="274"/>
        <v>0.10591550888533237</v>
      </c>
      <c r="D3445">
        <f t="shared" si="275"/>
        <v>590.05267757969295</v>
      </c>
      <c r="E3445" s="5">
        <f t="shared" si="272"/>
        <v>303.90518099963003</v>
      </c>
    </row>
    <row r="3446" spans="1:5">
      <c r="A3446" s="5">
        <f t="shared" si="273"/>
        <v>344500000</v>
      </c>
      <c r="B3446" s="5">
        <f t="shared" si="271"/>
        <v>8.435211983870454E-2</v>
      </c>
      <c r="C3446" s="5">
        <f t="shared" si="274"/>
        <v>0.10594626251741289</v>
      </c>
      <c r="D3446">
        <f t="shared" si="275"/>
        <v>589.88139958910369</v>
      </c>
      <c r="E3446" s="5">
        <f t="shared" si="272"/>
        <v>303.81756922669882</v>
      </c>
    </row>
    <row r="3447" spans="1:5">
      <c r="A3447" s="5">
        <f t="shared" si="273"/>
        <v>344600000</v>
      </c>
      <c r="B3447" s="5">
        <f t="shared" si="271"/>
        <v>8.4376605214564832E-2</v>
      </c>
      <c r="C3447" s="5">
        <f t="shared" si="274"/>
        <v>0.10597701614949342</v>
      </c>
      <c r="D3447">
        <f t="shared" si="275"/>
        <v>589.71022100535765</v>
      </c>
      <c r="E3447" s="5">
        <f t="shared" si="272"/>
        <v>303.73000830275714</v>
      </c>
    </row>
    <row r="3448" spans="1:5">
      <c r="A3448" s="5">
        <f t="shared" si="273"/>
        <v>344700000</v>
      </c>
      <c r="B3448" s="5">
        <f t="shared" si="271"/>
        <v>8.4401090590425124E-2</v>
      </c>
      <c r="C3448" s="5">
        <f t="shared" si="274"/>
        <v>0.10600776978157395</v>
      </c>
      <c r="D3448">
        <f t="shared" si="275"/>
        <v>589.53914174193858</v>
      </c>
      <c r="E3448" s="5">
        <f t="shared" si="272"/>
        <v>303.64249818355012</v>
      </c>
    </row>
    <row r="3449" spans="1:5">
      <c r="A3449" s="5">
        <f t="shared" si="273"/>
        <v>344800000</v>
      </c>
      <c r="B3449" s="5">
        <f t="shared" si="271"/>
        <v>8.4425575966285415E-2</v>
      </c>
      <c r="C3449" s="5">
        <f t="shared" si="274"/>
        <v>0.10603852341365448</v>
      </c>
      <c r="D3449">
        <f t="shared" si="275"/>
        <v>589.36816171243106</v>
      </c>
      <c r="E3449" s="5">
        <f t="shared" si="272"/>
        <v>303.5550388248738</v>
      </c>
    </row>
    <row r="3450" spans="1:5">
      <c r="A3450" s="5">
        <f t="shared" si="273"/>
        <v>344900000</v>
      </c>
      <c r="B3450" s="5">
        <f t="shared" si="271"/>
        <v>8.4450061342145707E-2</v>
      </c>
      <c r="C3450" s="5">
        <f t="shared" si="274"/>
        <v>0.106069277045735</v>
      </c>
      <c r="D3450">
        <f t="shared" si="275"/>
        <v>589.19728083051962</v>
      </c>
      <c r="E3450" s="5">
        <f t="shared" si="272"/>
        <v>303.46763018257599</v>
      </c>
    </row>
    <row r="3451" spans="1:5">
      <c r="A3451" s="5">
        <f t="shared" si="273"/>
        <v>345000000</v>
      </c>
      <c r="B3451" s="5">
        <f t="shared" si="271"/>
        <v>8.4474546718005999E-2</v>
      </c>
      <c r="C3451" s="5">
        <f t="shared" si="274"/>
        <v>0.10610003067781552</v>
      </c>
      <c r="D3451">
        <f t="shared" si="275"/>
        <v>589.02649900998915</v>
      </c>
      <c r="E3451" s="5">
        <f t="shared" si="272"/>
        <v>303.38027221255538</v>
      </c>
    </row>
    <row r="3452" spans="1:5">
      <c r="A3452" s="5">
        <f t="shared" si="273"/>
        <v>345100000</v>
      </c>
      <c r="B3452" s="5">
        <f t="shared" si="271"/>
        <v>8.4499032093866278E-2</v>
      </c>
      <c r="C3452" s="5">
        <f t="shared" si="274"/>
        <v>0.10613078430989606</v>
      </c>
      <c r="D3452">
        <f t="shared" si="275"/>
        <v>588.85581616472382</v>
      </c>
      <c r="E3452" s="5">
        <f t="shared" si="272"/>
        <v>303.29296487076203</v>
      </c>
    </row>
    <row r="3453" spans="1:5">
      <c r="A3453" s="5">
        <f t="shared" si="273"/>
        <v>345200000</v>
      </c>
      <c r="B3453" s="5">
        <f t="shared" si="271"/>
        <v>8.452351746972657E-2</v>
      </c>
      <c r="C3453" s="5">
        <f t="shared" si="274"/>
        <v>0.10616153794197658</v>
      </c>
      <c r="D3453">
        <f t="shared" si="275"/>
        <v>588.68523220870861</v>
      </c>
      <c r="E3453" s="5">
        <f t="shared" si="272"/>
        <v>303.20570811319681</v>
      </c>
    </row>
    <row r="3454" spans="1:5">
      <c r="A3454" s="5">
        <f t="shared" si="273"/>
        <v>345300000</v>
      </c>
      <c r="B3454" s="5">
        <f t="shared" si="271"/>
        <v>8.4548002845586862E-2</v>
      </c>
      <c r="C3454" s="5">
        <f t="shared" si="274"/>
        <v>0.1061922915740571</v>
      </c>
      <c r="D3454">
        <f t="shared" si="275"/>
        <v>588.51474705602732</v>
      </c>
      <c r="E3454" s="5">
        <f t="shared" si="272"/>
        <v>303.11850189591166</v>
      </c>
    </row>
    <row r="3455" spans="1:5">
      <c r="A3455" s="5">
        <f t="shared" si="273"/>
        <v>345400000</v>
      </c>
      <c r="B3455" s="5">
        <f t="shared" si="271"/>
        <v>8.4572488221447154E-2</v>
      </c>
      <c r="C3455" s="5">
        <f t="shared" si="274"/>
        <v>0.10622304520613764</v>
      </c>
      <c r="D3455">
        <f t="shared" si="275"/>
        <v>588.34436062086331</v>
      </c>
      <c r="E3455" s="5">
        <f t="shared" si="272"/>
        <v>303.03134617500945</v>
      </c>
    </row>
    <row r="3456" spans="1:5">
      <c r="A3456" s="5">
        <f t="shared" si="273"/>
        <v>345500000</v>
      </c>
      <c r="B3456" s="5">
        <f t="shared" si="271"/>
        <v>8.4596973597307445E-2</v>
      </c>
      <c r="C3456" s="5">
        <f t="shared" si="274"/>
        <v>0.10625379883821816</v>
      </c>
      <c r="D3456">
        <f t="shared" si="275"/>
        <v>588.1740728174999</v>
      </c>
      <c r="E3456" s="5">
        <f t="shared" si="272"/>
        <v>302.94424090664376</v>
      </c>
    </row>
    <row r="3457" spans="1:5">
      <c r="A3457" s="5">
        <f t="shared" si="273"/>
        <v>345600000</v>
      </c>
      <c r="B3457" s="5">
        <f t="shared" si="271"/>
        <v>8.4621458973167737E-2</v>
      </c>
      <c r="C3457" s="5">
        <f t="shared" si="274"/>
        <v>0.10628455247029868</v>
      </c>
      <c r="D3457">
        <f t="shared" si="275"/>
        <v>588.00388356031897</v>
      </c>
      <c r="E3457" s="5">
        <f t="shared" si="272"/>
        <v>302.85718604701918</v>
      </c>
    </row>
    <row r="3458" spans="1:5">
      <c r="A3458" s="5">
        <f t="shared" si="273"/>
        <v>345700000</v>
      </c>
      <c r="B3458" s="5">
        <f t="shared" si="271"/>
        <v>8.4645944349028029E-2</v>
      </c>
      <c r="C3458" s="5">
        <f t="shared" si="274"/>
        <v>0.10631530610237921</v>
      </c>
      <c r="D3458">
        <f t="shared" si="275"/>
        <v>587.83379276380163</v>
      </c>
      <c r="E3458" s="5">
        <f t="shared" si="272"/>
        <v>302.77018155239051</v>
      </c>
    </row>
    <row r="3459" spans="1:5">
      <c r="A3459" s="5">
        <f t="shared" si="273"/>
        <v>345800000</v>
      </c>
      <c r="B3459" s="5">
        <f t="shared" ref="B3459:B3522" si="276">A3459/(PI()*1300000000)</f>
        <v>8.4670429724888321E-2</v>
      </c>
      <c r="C3459" s="5">
        <f t="shared" si="274"/>
        <v>0.10634605973445974</v>
      </c>
      <c r="D3459">
        <f t="shared" si="275"/>
        <v>587.66380034252813</v>
      </c>
      <c r="E3459" s="5">
        <f t="shared" ref="E3459:E3522" si="277">($G$2*299792458/$G$6/2*9)^2/(4*$G$3*A3459)*(1+($G$7*$G$3*A3459)/($G$2*299792458/$G$6/2*9))^2</f>
        <v>302.68322737906351</v>
      </c>
    </row>
    <row r="3460" spans="1:5">
      <c r="A3460" s="5">
        <f t="shared" si="273"/>
        <v>345900000</v>
      </c>
      <c r="B3460" s="5">
        <f t="shared" si="276"/>
        <v>8.4694915100748613E-2</v>
      </c>
      <c r="C3460" s="5">
        <f t="shared" si="274"/>
        <v>0.10637681336654026</v>
      </c>
      <c r="D3460">
        <f t="shared" si="275"/>
        <v>587.49390621117732</v>
      </c>
      <c r="E3460" s="5">
        <f t="shared" si="277"/>
        <v>302.59632348339443</v>
      </c>
    </row>
    <row r="3461" spans="1:5">
      <c r="A3461" s="5">
        <f t="shared" si="273"/>
        <v>346000000</v>
      </c>
      <c r="B3461" s="5">
        <f t="shared" si="276"/>
        <v>8.4719400476608905E-2</v>
      </c>
      <c r="C3461" s="5">
        <f t="shared" si="274"/>
        <v>0.10640756699862079</v>
      </c>
      <c r="D3461">
        <f t="shared" si="275"/>
        <v>587.32411028452668</v>
      </c>
      <c r="E3461" s="5">
        <f t="shared" si="277"/>
        <v>302.50946982178988</v>
      </c>
    </row>
    <row r="3462" spans="1:5">
      <c r="A3462" s="5">
        <f t="shared" si="273"/>
        <v>346100000</v>
      </c>
      <c r="B3462" s="5">
        <f t="shared" si="276"/>
        <v>8.4743885852469197E-2</v>
      </c>
      <c r="C3462" s="5">
        <f t="shared" si="274"/>
        <v>0.10643832063070131</v>
      </c>
      <c r="D3462">
        <f t="shared" si="275"/>
        <v>587.1544124774523</v>
      </c>
      <c r="E3462" s="5">
        <f t="shared" si="277"/>
        <v>302.42266635070695</v>
      </c>
    </row>
    <row r="3463" spans="1:5">
      <c r="A3463" s="5">
        <f t="shared" si="273"/>
        <v>346200000</v>
      </c>
      <c r="B3463" s="5">
        <f t="shared" si="276"/>
        <v>8.4768371228329489E-2</v>
      </c>
      <c r="C3463" s="5">
        <f t="shared" si="274"/>
        <v>0.10646907426278183</v>
      </c>
      <c r="D3463">
        <f t="shared" si="275"/>
        <v>586.98481270492846</v>
      </c>
      <c r="E3463" s="5">
        <f t="shared" si="277"/>
        <v>302.33591302665292</v>
      </c>
    </row>
    <row r="3464" spans="1:5">
      <c r="A3464" s="5">
        <f t="shared" si="273"/>
        <v>346300000</v>
      </c>
      <c r="B3464" s="5">
        <f t="shared" si="276"/>
        <v>8.4792856604189781E-2</v>
      </c>
      <c r="C3464" s="5">
        <f t="shared" si="274"/>
        <v>0.10649982789486237</v>
      </c>
      <c r="D3464">
        <f t="shared" si="275"/>
        <v>586.8153108820278</v>
      </c>
      <c r="E3464" s="5">
        <f t="shared" si="277"/>
        <v>302.24920980618532</v>
      </c>
    </row>
    <row r="3465" spans="1:5">
      <c r="A3465" s="5">
        <f t="shared" si="273"/>
        <v>346400000</v>
      </c>
      <c r="B3465" s="5">
        <f t="shared" si="276"/>
        <v>8.4817341980050073E-2</v>
      </c>
      <c r="C3465" s="5">
        <f t="shared" si="274"/>
        <v>0.10653058152694289</v>
      </c>
      <c r="D3465">
        <f t="shared" si="275"/>
        <v>586.64590692392096</v>
      </c>
      <c r="E3465" s="5">
        <f t="shared" si="277"/>
        <v>302.1625566459121</v>
      </c>
    </row>
    <row r="3466" spans="1:5">
      <c r="A3466" s="5">
        <f t="shared" si="273"/>
        <v>346500000</v>
      </c>
      <c r="B3466" s="5">
        <f t="shared" si="276"/>
        <v>8.4841827355910365E-2</v>
      </c>
      <c r="C3466" s="5">
        <f t="shared" si="274"/>
        <v>0.10656133515902343</v>
      </c>
      <c r="D3466">
        <f t="shared" si="275"/>
        <v>586.47660074587657</v>
      </c>
      <c r="E3466" s="5">
        <f t="shared" si="277"/>
        <v>302.07595350249107</v>
      </c>
    </row>
    <row r="3467" spans="1:5">
      <c r="A3467" s="5">
        <f t="shared" si="273"/>
        <v>346600000</v>
      </c>
      <c r="B3467" s="5">
        <f t="shared" si="276"/>
        <v>8.4866312731770657E-2</v>
      </c>
      <c r="C3467" s="5">
        <f t="shared" si="274"/>
        <v>0.10659208879110395</v>
      </c>
      <c r="D3467">
        <f t="shared" si="275"/>
        <v>586.30739226326091</v>
      </c>
      <c r="E3467" s="5">
        <f t="shared" si="277"/>
        <v>301.98940033262994</v>
      </c>
    </row>
    <row r="3468" spans="1:5">
      <c r="A3468" s="5">
        <f t="shared" si="273"/>
        <v>346700000</v>
      </c>
      <c r="B3468" s="5">
        <f t="shared" si="276"/>
        <v>8.4890798107630949E-2</v>
      </c>
      <c r="C3468" s="5">
        <f t="shared" si="274"/>
        <v>0.10662284242318447</v>
      </c>
      <c r="D3468">
        <f t="shared" si="275"/>
        <v>586.13828139153804</v>
      </c>
      <c r="E3468" s="5">
        <f t="shared" si="277"/>
        <v>301.90289709308649</v>
      </c>
    </row>
    <row r="3469" spans="1:5">
      <c r="A3469" s="5">
        <f t="shared" si="273"/>
        <v>346800000</v>
      </c>
      <c r="B3469" s="5">
        <f t="shared" si="276"/>
        <v>8.4915283483491241E-2</v>
      </c>
      <c r="C3469" s="5">
        <f t="shared" si="274"/>
        <v>0.106653596055265</v>
      </c>
      <c r="D3469">
        <f t="shared" si="275"/>
        <v>585.96926804626946</v>
      </c>
      <c r="E3469" s="5">
        <f t="shared" si="277"/>
        <v>301.8164437406686</v>
      </c>
    </row>
    <row r="3470" spans="1:5">
      <c r="A3470" s="5">
        <f t="shared" si="273"/>
        <v>346900000</v>
      </c>
      <c r="B3470" s="5">
        <f t="shared" si="276"/>
        <v>8.4939768859351533E-2</v>
      </c>
      <c r="C3470" s="5">
        <f t="shared" si="274"/>
        <v>0.10668434968734553</v>
      </c>
      <c r="D3470">
        <f t="shared" si="275"/>
        <v>585.80035214311386</v>
      </c>
      <c r="E3470" s="5">
        <f t="shared" si="277"/>
        <v>301.73004023223353</v>
      </c>
    </row>
    <row r="3471" spans="1:5">
      <c r="A3471" s="5">
        <f t="shared" si="273"/>
        <v>347000000</v>
      </c>
      <c r="B3471" s="5">
        <f t="shared" si="276"/>
        <v>8.4964254235211825E-2</v>
      </c>
      <c r="C3471" s="5">
        <f t="shared" si="274"/>
        <v>0.10671510331942605</v>
      </c>
      <c r="D3471">
        <f t="shared" si="275"/>
        <v>585.63153359782768</v>
      </c>
      <c r="E3471" s="5">
        <f t="shared" si="277"/>
        <v>301.64368652468875</v>
      </c>
    </row>
    <row r="3472" spans="1:5">
      <c r="A3472" s="5">
        <f t="shared" si="273"/>
        <v>347100000</v>
      </c>
      <c r="B3472" s="5">
        <f t="shared" si="276"/>
        <v>8.4988739611072117E-2</v>
      </c>
      <c r="C3472" s="5">
        <f t="shared" si="274"/>
        <v>0.10674585695150658</v>
      </c>
      <c r="D3472">
        <f t="shared" si="275"/>
        <v>585.46281232626404</v>
      </c>
      <c r="E3472" s="5">
        <f t="shared" si="277"/>
        <v>301.55738257499092</v>
      </c>
    </row>
    <row r="3473" spans="1:5">
      <c r="A3473" s="5">
        <f t="shared" si="273"/>
        <v>347200000</v>
      </c>
      <c r="B3473" s="5">
        <f t="shared" si="276"/>
        <v>8.5013224986932409E-2</v>
      </c>
      <c r="C3473" s="5">
        <f t="shared" si="274"/>
        <v>0.1067766105835871</v>
      </c>
      <c r="D3473">
        <f t="shared" si="275"/>
        <v>585.29418824437278</v>
      </c>
      <c r="E3473" s="5">
        <f t="shared" si="277"/>
        <v>301.47112834014666</v>
      </c>
    </row>
    <row r="3474" spans="1:5">
      <c r="A3474" s="5">
        <f t="shared" si="273"/>
        <v>347300000</v>
      </c>
      <c r="B3474" s="5">
        <f t="shared" si="276"/>
        <v>8.5037710362792701E-2</v>
      </c>
      <c r="C3474" s="5">
        <f t="shared" si="274"/>
        <v>0.10680736421566762</v>
      </c>
      <c r="D3474">
        <f t="shared" si="275"/>
        <v>585.12566126820104</v>
      </c>
      <c r="E3474" s="5">
        <f t="shared" si="277"/>
        <v>301.38492377721184</v>
      </c>
    </row>
    <row r="3475" spans="1:5">
      <c r="A3475" s="5">
        <f t="shared" si="273"/>
        <v>347400000</v>
      </c>
      <c r="B3475" s="5">
        <f t="shared" si="276"/>
        <v>8.5062195738652993E-2</v>
      </c>
      <c r="C3475" s="5">
        <f t="shared" si="274"/>
        <v>0.10683811784774816</v>
      </c>
      <c r="D3475">
        <f t="shared" si="275"/>
        <v>584.95723131389241</v>
      </c>
      <c r="E3475" s="5">
        <f t="shared" si="277"/>
        <v>301.29876884329212</v>
      </c>
    </row>
    <row r="3476" spans="1:5">
      <c r="A3476" s="5">
        <f t="shared" si="273"/>
        <v>347500000</v>
      </c>
      <c r="B3476" s="5">
        <f t="shared" si="276"/>
        <v>8.5086681114513285E-2</v>
      </c>
      <c r="C3476" s="5">
        <f t="shared" si="274"/>
        <v>0.10686887147982868</v>
      </c>
      <c r="D3476">
        <f t="shared" si="275"/>
        <v>584.78889829768707</v>
      </c>
      <c r="E3476" s="5">
        <f t="shared" si="277"/>
        <v>301.21266349554202</v>
      </c>
    </row>
    <row r="3477" spans="1:5">
      <c r="A3477" s="5">
        <f t="shared" si="273"/>
        <v>347600000</v>
      </c>
      <c r="B3477" s="5">
        <f t="shared" si="276"/>
        <v>8.5111166490373577E-2</v>
      </c>
      <c r="C3477" s="5">
        <f t="shared" si="274"/>
        <v>0.1068996251119092</v>
      </c>
      <c r="D3477">
        <f t="shared" si="275"/>
        <v>584.62066213592118</v>
      </c>
      <c r="E3477" s="5">
        <f t="shared" si="277"/>
        <v>301.1266076911657</v>
      </c>
    </row>
    <row r="3478" spans="1:5">
      <c r="A3478" s="5">
        <f t="shared" si="273"/>
        <v>347700000</v>
      </c>
      <c r="B3478" s="5">
        <f t="shared" si="276"/>
        <v>8.5135651866233869E-2</v>
      </c>
      <c r="C3478" s="5">
        <f t="shared" si="274"/>
        <v>0.10693037874398974</v>
      </c>
      <c r="D3478">
        <f t="shared" si="275"/>
        <v>584.45252274502798</v>
      </c>
      <c r="E3478" s="5">
        <f t="shared" si="277"/>
        <v>301.0406013874167</v>
      </c>
    </row>
    <row r="3479" spans="1:5">
      <c r="A3479" s="5">
        <f t="shared" si="273"/>
        <v>347800000</v>
      </c>
      <c r="B3479" s="5">
        <f t="shared" si="276"/>
        <v>8.5160137242094161E-2</v>
      </c>
      <c r="C3479" s="5">
        <f t="shared" si="274"/>
        <v>0.10696113237607026</v>
      </c>
      <c r="D3479">
        <f t="shared" si="275"/>
        <v>584.28448004153609</v>
      </c>
      <c r="E3479" s="5">
        <f t="shared" si="277"/>
        <v>300.9546445415973</v>
      </c>
    </row>
    <row r="3480" spans="1:5">
      <c r="A3480" s="5">
        <f t="shared" si="273"/>
        <v>347900000</v>
      </c>
      <c r="B3480" s="5">
        <f t="shared" si="276"/>
        <v>8.5184622617954453E-2</v>
      </c>
      <c r="C3480" s="5">
        <f t="shared" si="274"/>
        <v>0.10699188600815079</v>
      </c>
      <c r="D3480">
        <f t="shared" si="275"/>
        <v>584.11653394207019</v>
      </c>
      <c r="E3480" s="5">
        <f t="shared" si="277"/>
        <v>300.8687371110592</v>
      </c>
    </row>
    <row r="3481" spans="1:5">
      <c r="A3481" s="5">
        <f t="shared" si="273"/>
        <v>348000000</v>
      </c>
      <c r="B3481" s="5">
        <f t="shared" si="276"/>
        <v>8.5209107993814745E-2</v>
      </c>
      <c r="C3481" s="5">
        <f t="shared" si="274"/>
        <v>0.10702263964023132</v>
      </c>
      <c r="D3481">
        <f t="shared" si="275"/>
        <v>583.94868436335128</v>
      </c>
      <c r="E3481" s="5">
        <f t="shared" si="277"/>
        <v>300.78287905320303</v>
      </c>
    </row>
    <row r="3482" spans="1:5">
      <c r="A3482" s="5">
        <f t="shared" si="273"/>
        <v>348100000</v>
      </c>
      <c r="B3482" s="5">
        <f t="shared" si="276"/>
        <v>8.5233593369675037E-2</v>
      </c>
      <c r="C3482" s="5">
        <f t="shared" si="274"/>
        <v>0.10705339327231184</v>
      </c>
      <c r="D3482">
        <f t="shared" si="275"/>
        <v>583.78093122219548</v>
      </c>
      <c r="E3482" s="5">
        <f t="shared" si="277"/>
        <v>300.69707032547842</v>
      </c>
    </row>
    <row r="3483" spans="1:5">
      <c r="A3483" s="5">
        <f t="shared" si="273"/>
        <v>348200000</v>
      </c>
      <c r="B3483" s="5">
        <f t="shared" si="276"/>
        <v>8.5258078745535329E-2</v>
      </c>
      <c r="C3483" s="5">
        <f t="shared" si="274"/>
        <v>0.10708414690439237</v>
      </c>
      <c r="D3483">
        <f t="shared" si="275"/>
        <v>583.61327443551465</v>
      </c>
      <c r="E3483" s="5">
        <f t="shared" si="277"/>
        <v>300.61131088538366</v>
      </c>
    </row>
    <row r="3484" spans="1:5">
      <c r="A3484" s="5">
        <f t="shared" si="273"/>
        <v>348300000</v>
      </c>
      <c r="B3484" s="5">
        <f t="shared" si="276"/>
        <v>8.5282564121395621E-2</v>
      </c>
      <c r="C3484" s="5">
        <f t="shared" si="274"/>
        <v>0.10711490053647289</v>
      </c>
      <c r="D3484">
        <f t="shared" si="275"/>
        <v>583.44571392031651</v>
      </c>
      <c r="E3484" s="5">
        <f t="shared" si="277"/>
        <v>300.52560069046626</v>
      </c>
    </row>
    <row r="3485" spans="1:5">
      <c r="A3485" s="5">
        <f t="shared" si="273"/>
        <v>348400000</v>
      </c>
      <c r="B3485" s="5">
        <f t="shared" si="276"/>
        <v>8.5307049497255913E-2</v>
      </c>
      <c r="C3485" s="5">
        <f t="shared" si="274"/>
        <v>0.10714565416855341</v>
      </c>
      <c r="D3485">
        <f t="shared" si="275"/>
        <v>583.27824959370332</v>
      </c>
      <c r="E3485" s="5">
        <f t="shared" si="277"/>
        <v>300.43993969832189</v>
      </c>
    </row>
    <row r="3486" spans="1:5">
      <c r="A3486" s="5">
        <f t="shared" si="273"/>
        <v>348500000</v>
      </c>
      <c r="B3486" s="5">
        <f t="shared" si="276"/>
        <v>8.5331534873116205E-2</v>
      </c>
      <c r="C3486" s="5">
        <f t="shared" si="274"/>
        <v>0.10717640780063395</v>
      </c>
      <c r="D3486">
        <f t="shared" si="275"/>
        <v>583.11088137287288</v>
      </c>
      <c r="E3486" s="5">
        <f t="shared" si="277"/>
        <v>300.3543278665955</v>
      </c>
    </row>
    <row r="3487" spans="1:5">
      <c r="A3487" s="5">
        <f t="shared" si="273"/>
        <v>348600000</v>
      </c>
      <c r="B3487" s="5">
        <f t="shared" si="276"/>
        <v>8.5356020248976497E-2</v>
      </c>
      <c r="C3487" s="5">
        <f t="shared" si="274"/>
        <v>0.10720716143271447</v>
      </c>
      <c r="D3487">
        <f t="shared" si="275"/>
        <v>582.94360917511824</v>
      </c>
      <c r="E3487" s="5">
        <f t="shared" si="277"/>
        <v>300.26876515298017</v>
      </c>
    </row>
    <row r="3488" spans="1:5">
      <c r="A3488" s="5">
        <f t="shared" si="273"/>
        <v>348700000</v>
      </c>
      <c r="B3488" s="5">
        <f t="shared" si="276"/>
        <v>8.5380505624836775E-2</v>
      </c>
      <c r="C3488" s="5">
        <f t="shared" si="274"/>
        <v>0.10723791506479499</v>
      </c>
      <c r="D3488">
        <f t="shared" si="275"/>
        <v>582.77643291782692</v>
      </c>
      <c r="E3488" s="5">
        <f t="shared" si="277"/>
        <v>300.18325151521782</v>
      </c>
    </row>
    <row r="3489" spans="1:5">
      <c r="A3489" s="5">
        <f t="shared" si="273"/>
        <v>348800000</v>
      </c>
      <c r="B3489" s="5">
        <f t="shared" si="276"/>
        <v>8.5404991000697067E-2</v>
      </c>
      <c r="C3489" s="5">
        <f t="shared" si="274"/>
        <v>0.10726866869687553</v>
      </c>
      <c r="D3489">
        <f t="shared" si="275"/>
        <v>582.60935251848105</v>
      </c>
      <c r="E3489" s="5">
        <f t="shared" si="277"/>
        <v>300.09778691109869</v>
      </c>
    </row>
    <row r="3490" spans="1:5">
      <c r="A3490" s="5">
        <f t="shared" si="273"/>
        <v>348900000</v>
      </c>
      <c r="B3490" s="5">
        <f t="shared" si="276"/>
        <v>8.5429476376557359E-2</v>
      </c>
      <c r="C3490" s="5">
        <f t="shared" si="274"/>
        <v>0.10729942232895605</v>
      </c>
      <c r="D3490">
        <f t="shared" si="275"/>
        <v>582.4423678946581</v>
      </c>
      <c r="E3490" s="5">
        <f t="shared" si="277"/>
        <v>300.0123712984614</v>
      </c>
    </row>
    <row r="3491" spans="1:5">
      <c r="A3491" s="5">
        <f t="shared" si="273"/>
        <v>349000000</v>
      </c>
      <c r="B3491" s="5">
        <f t="shared" si="276"/>
        <v>8.5453961752417651E-2</v>
      </c>
      <c r="C3491" s="5">
        <f t="shared" si="274"/>
        <v>0.10733017596103657</v>
      </c>
      <c r="D3491">
        <f t="shared" si="275"/>
        <v>582.27547896402939</v>
      </c>
      <c r="E3491" s="5">
        <f t="shared" si="277"/>
        <v>299.92700463519304</v>
      </c>
    </row>
    <row r="3492" spans="1:5">
      <c r="A3492" s="5">
        <f t="shared" si="273"/>
        <v>349100000</v>
      </c>
      <c r="B3492" s="5">
        <f t="shared" si="276"/>
        <v>8.5478447128277943E-2</v>
      </c>
      <c r="C3492" s="5">
        <f t="shared" si="274"/>
        <v>0.1073609295931171</v>
      </c>
      <c r="D3492">
        <f t="shared" si="275"/>
        <v>582.10868564436043</v>
      </c>
      <c r="E3492" s="5">
        <f t="shared" si="277"/>
        <v>299.84168687922863</v>
      </c>
    </row>
    <row r="3493" spans="1:5">
      <c r="A3493" s="5">
        <f t="shared" si="273"/>
        <v>349200000</v>
      </c>
      <c r="B3493" s="5">
        <f t="shared" si="276"/>
        <v>8.5502932504138235E-2</v>
      </c>
      <c r="C3493" s="5">
        <f t="shared" si="274"/>
        <v>0.10739168322519763</v>
      </c>
      <c r="D3493">
        <f t="shared" si="275"/>
        <v>581.94198785351159</v>
      </c>
      <c r="E3493" s="5">
        <f t="shared" si="277"/>
        <v>299.75641798855196</v>
      </c>
    </row>
    <row r="3494" spans="1:5">
      <c r="A3494" s="5">
        <f t="shared" si="273"/>
        <v>349300000</v>
      </c>
      <c r="B3494" s="5">
        <f t="shared" si="276"/>
        <v>8.5527417879998527E-2</v>
      </c>
      <c r="C3494" s="5">
        <f t="shared" si="274"/>
        <v>0.10742243685727816</v>
      </c>
      <c r="D3494">
        <f t="shared" si="275"/>
        <v>581.77538550943655</v>
      </c>
      <c r="E3494" s="5">
        <f t="shared" si="277"/>
        <v>299.67119792119405</v>
      </c>
    </row>
    <row r="3495" spans="1:5">
      <c r="A3495" s="5">
        <f t="shared" si="273"/>
        <v>349400000</v>
      </c>
      <c r="B3495" s="5">
        <f t="shared" si="276"/>
        <v>8.5551903255858819E-2</v>
      </c>
      <c r="C3495" s="5">
        <f t="shared" si="274"/>
        <v>0.10745319048935868</v>
      </c>
      <c r="D3495">
        <f t="shared" si="275"/>
        <v>581.6088785301838</v>
      </c>
      <c r="E3495" s="5">
        <f t="shared" si="277"/>
        <v>299.58602663523487</v>
      </c>
    </row>
    <row r="3496" spans="1:5">
      <c r="A3496" s="5">
        <f t="shared" si="273"/>
        <v>349500000</v>
      </c>
      <c r="B3496" s="5">
        <f t="shared" si="276"/>
        <v>8.5576388631719111E-2</v>
      </c>
      <c r="C3496" s="5">
        <f t="shared" si="274"/>
        <v>0.1074839441214392</v>
      </c>
      <c r="D3496">
        <f t="shared" si="275"/>
        <v>581.44246683389474</v>
      </c>
      <c r="E3496" s="5">
        <f t="shared" si="277"/>
        <v>299.5009040888018</v>
      </c>
    </row>
    <row r="3497" spans="1:5">
      <c r="A3497" s="5">
        <f t="shared" si="273"/>
        <v>349600000</v>
      </c>
      <c r="B3497" s="5">
        <f t="shared" si="276"/>
        <v>8.5600874007579403E-2</v>
      </c>
      <c r="C3497" s="5">
        <f t="shared" si="274"/>
        <v>0.10751469775351974</v>
      </c>
      <c r="D3497">
        <f t="shared" si="275"/>
        <v>581.276150338805</v>
      </c>
      <c r="E3497" s="5">
        <f t="shared" si="277"/>
        <v>299.41583024007036</v>
      </c>
    </row>
    <row r="3498" spans="1:5">
      <c r="A3498" s="5">
        <f t="shared" si="273"/>
        <v>349700000</v>
      </c>
      <c r="B3498" s="5">
        <f t="shared" si="276"/>
        <v>8.5625359383439695E-2</v>
      </c>
      <c r="C3498" s="5">
        <f t="shared" si="274"/>
        <v>0.10754545138560026</v>
      </c>
      <c r="D3498">
        <f t="shared" si="275"/>
        <v>581.10992896324342</v>
      </c>
      <c r="E3498" s="5">
        <f t="shared" si="277"/>
        <v>299.33080504726382</v>
      </c>
    </row>
    <row r="3499" spans="1:5">
      <c r="A3499" s="5">
        <f t="shared" si="273"/>
        <v>349800000</v>
      </c>
      <c r="B3499" s="5">
        <f t="shared" si="276"/>
        <v>8.5649844759299987E-2</v>
      </c>
      <c r="C3499" s="5">
        <f t="shared" si="274"/>
        <v>0.10757620501768078</v>
      </c>
      <c r="D3499">
        <f t="shared" si="275"/>
        <v>580.94380262563243</v>
      </c>
      <c r="E3499" s="5">
        <f t="shared" si="277"/>
        <v>299.2458284686532</v>
      </c>
    </row>
    <row r="3500" spans="1:5">
      <c r="A3500" s="5">
        <f t="shared" si="273"/>
        <v>349900000</v>
      </c>
      <c r="B3500" s="5">
        <f t="shared" si="276"/>
        <v>8.5674330135160279E-2</v>
      </c>
      <c r="C3500" s="5">
        <f t="shared" si="274"/>
        <v>0.10760695864976132</v>
      </c>
      <c r="D3500">
        <f t="shared" si="275"/>
        <v>580.77777124448767</v>
      </c>
      <c r="E3500" s="5">
        <f t="shared" si="277"/>
        <v>299.16090046255749</v>
      </c>
    </row>
    <row r="3501" spans="1:5">
      <c r="A3501" s="5">
        <f t="shared" si="273"/>
        <v>350000000</v>
      </c>
      <c r="B3501" s="5">
        <f t="shared" si="276"/>
        <v>8.5698815511020571E-2</v>
      </c>
      <c r="C3501" s="5">
        <f t="shared" si="274"/>
        <v>0.10763771228184184</v>
      </c>
      <c r="D3501">
        <f t="shared" si="275"/>
        <v>580.61183473841777</v>
      </c>
      <c r="E3501" s="5">
        <f t="shared" si="277"/>
        <v>299.07602098734293</v>
      </c>
    </row>
    <row r="3502" spans="1:5">
      <c r="A3502" s="5">
        <f t="shared" ref="A3502:A3565" si="278">A3501+100000</f>
        <v>350100000</v>
      </c>
      <c r="B3502" s="5">
        <f t="shared" si="276"/>
        <v>8.5723300886880863E-2</v>
      </c>
      <c r="C3502" s="5">
        <f t="shared" ref="C3502:C3565" si="279">1.256*A3502/(PI()*$G$6)</f>
        <v>0.10766846591392236</v>
      </c>
      <c r="D3502">
        <f t="shared" ref="D3502:D3565" si="280">($G$2*299792458/$G$6/2*9)^2/(4*$G$3*A3502*(1-EXP(-(C3502/B3502)))^2)</f>
        <v>580.4459930261246</v>
      </c>
      <c r="E3502" s="5">
        <f t="shared" si="277"/>
        <v>298.99119000142377</v>
      </c>
    </row>
    <row r="3503" spans="1:5">
      <c r="A3503" s="5">
        <f t="shared" si="278"/>
        <v>350200000</v>
      </c>
      <c r="B3503" s="5">
        <f t="shared" si="276"/>
        <v>8.5747786262741155E-2</v>
      </c>
      <c r="C3503" s="5">
        <f t="shared" si="279"/>
        <v>0.10769921954600289</v>
      </c>
      <c r="D3503">
        <f t="shared" si="280"/>
        <v>580.28024602640278</v>
      </c>
      <c r="E3503" s="5">
        <f t="shared" si="277"/>
        <v>298.90640746326102</v>
      </c>
    </row>
    <row r="3504" spans="1:5">
      <c r="A3504" s="5">
        <f t="shared" si="278"/>
        <v>350300000</v>
      </c>
      <c r="B3504" s="5">
        <f t="shared" si="276"/>
        <v>8.5772271638601447E-2</v>
      </c>
      <c r="C3504" s="5">
        <f t="shared" si="279"/>
        <v>0.10772997317808342</v>
      </c>
      <c r="D3504">
        <f t="shared" si="280"/>
        <v>580.11459365813937</v>
      </c>
      <c r="E3504" s="5">
        <f t="shared" si="277"/>
        <v>298.82167333136397</v>
      </c>
    </row>
    <row r="3505" spans="1:5">
      <c r="A3505" s="5">
        <f t="shared" si="278"/>
        <v>350400000</v>
      </c>
      <c r="B3505" s="5">
        <f t="shared" si="276"/>
        <v>8.5796757014461739E-2</v>
      </c>
      <c r="C3505" s="5">
        <f t="shared" si="279"/>
        <v>0.10776072681016394</v>
      </c>
      <c r="D3505">
        <f t="shared" si="280"/>
        <v>579.94903584031454</v>
      </c>
      <c r="E3505" s="5">
        <f t="shared" si="277"/>
        <v>298.73698756428865</v>
      </c>
    </row>
    <row r="3506" spans="1:5">
      <c r="A3506" s="5">
        <f t="shared" si="278"/>
        <v>350500000</v>
      </c>
      <c r="B3506" s="5">
        <f t="shared" si="276"/>
        <v>8.5821242390322031E-2</v>
      </c>
      <c r="C3506" s="5">
        <f t="shared" si="279"/>
        <v>0.10779148044224447</v>
      </c>
      <c r="D3506">
        <f t="shared" si="280"/>
        <v>579.78357249200064</v>
      </c>
      <c r="E3506" s="5">
        <f t="shared" si="277"/>
        <v>298.6523501206388</v>
      </c>
    </row>
    <row r="3507" spans="1:5">
      <c r="A3507" s="5">
        <f t="shared" si="278"/>
        <v>350600000</v>
      </c>
      <c r="B3507" s="5">
        <f t="shared" si="276"/>
        <v>8.5845727766182323E-2</v>
      </c>
      <c r="C3507" s="5">
        <f t="shared" si="279"/>
        <v>0.10782223407432499</v>
      </c>
      <c r="D3507">
        <f t="shared" si="280"/>
        <v>579.61820353236226</v>
      </c>
      <c r="E3507" s="5">
        <f t="shared" si="277"/>
        <v>298.56776095906531</v>
      </c>
    </row>
    <row r="3508" spans="1:5">
      <c r="A3508" s="5">
        <f t="shared" si="278"/>
        <v>350700000</v>
      </c>
      <c r="B3508" s="5">
        <f t="shared" si="276"/>
        <v>8.5870213142042615E-2</v>
      </c>
      <c r="C3508" s="5">
        <f t="shared" si="279"/>
        <v>0.10785298770640553</v>
      </c>
      <c r="D3508">
        <f t="shared" si="280"/>
        <v>579.45292888065649</v>
      </c>
      <c r="E3508" s="5">
        <f t="shared" si="277"/>
        <v>298.48322003826587</v>
      </c>
    </row>
    <row r="3509" spans="1:5">
      <c r="A3509" s="5">
        <f t="shared" si="278"/>
        <v>350800000</v>
      </c>
      <c r="B3509" s="5">
        <f t="shared" si="276"/>
        <v>8.5894698517902907E-2</v>
      </c>
      <c r="C3509" s="5">
        <f t="shared" si="279"/>
        <v>0.10788374133848605</v>
      </c>
      <c r="D3509">
        <f t="shared" si="280"/>
        <v>579.28774845623218</v>
      </c>
      <c r="E3509" s="5">
        <f t="shared" si="277"/>
        <v>298.39872731698574</v>
      </c>
    </row>
    <row r="3510" spans="1:5">
      <c r="A3510" s="5">
        <f t="shared" si="278"/>
        <v>350900000</v>
      </c>
      <c r="B3510" s="5">
        <f t="shared" si="276"/>
        <v>8.5919183893763199E-2</v>
      </c>
      <c r="C3510" s="5">
        <f t="shared" si="279"/>
        <v>0.10791449497056657</v>
      </c>
      <c r="D3510">
        <f t="shared" si="280"/>
        <v>579.12266217853005</v>
      </c>
      <c r="E3510" s="5">
        <f t="shared" si="277"/>
        <v>298.31428275401714</v>
      </c>
    </row>
    <row r="3511" spans="1:5">
      <c r="A3511" s="5">
        <f t="shared" si="278"/>
        <v>351000000</v>
      </c>
      <c r="B3511" s="5">
        <f t="shared" si="276"/>
        <v>8.5943669269623491E-2</v>
      </c>
      <c r="C3511" s="5">
        <f t="shared" si="279"/>
        <v>0.10794524860264711</v>
      </c>
      <c r="D3511">
        <f t="shared" si="280"/>
        <v>578.95766996708323</v>
      </c>
      <c r="E3511" s="5">
        <f t="shared" si="277"/>
        <v>298.22988630819879</v>
      </c>
    </row>
    <row r="3512" spans="1:5">
      <c r="A3512" s="5">
        <f t="shared" si="278"/>
        <v>351100000</v>
      </c>
      <c r="B3512" s="5">
        <f t="shared" si="276"/>
        <v>8.5968154645483782E-2</v>
      </c>
      <c r="C3512" s="5">
        <f t="shared" si="279"/>
        <v>0.10797600223472763</v>
      </c>
      <c r="D3512">
        <f t="shared" si="280"/>
        <v>578.79277174151593</v>
      </c>
      <c r="E3512" s="5">
        <f t="shared" si="277"/>
        <v>298.14553793841674</v>
      </c>
    </row>
    <row r="3513" spans="1:5">
      <c r="A3513" s="5">
        <f t="shared" si="278"/>
        <v>351200000</v>
      </c>
      <c r="B3513" s="5">
        <f t="shared" si="276"/>
        <v>8.5992640021344074E-2</v>
      </c>
      <c r="C3513" s="5">
        <f t="shared" si="279"/>
        <v>0.10800675586680815</v>
      </c>
      <c r="D3513">
        <f t="shared" si="280"/>
        <v>578.62796742154387</v>
      </c>
      <c r="E3513" s="5">
        <f t="shared" si="277"/>
        <v>298.06123760360401</v>
      </c>
    </row>
    <row r="3514" spans="1:5">
      <c r="A3514" s="5">
        <f t="shared" si="278"/>
        <v>351300000</v>
      </c>
      <c r="B3514" s="5">
        <f t="shared" si="276"/>
        <v>8.6017125397204366E-2</v>
      </c>
      <c r="C3514" s="5">
        <f t="shared" si="279"/>
        <v>0.10803750949888868</v>
      </c>
      <c r="D3514">
        <f t="shared" si="280"/>
        <v>578.46325692697474</v>
      </c>
      <c r="E3514" s="5">
        <f t="shared" si="277"/>
        <v>297.97698526273973</v>
      </c>
    </row>
    <row r="3515" spans="1:5">
      <c r="A3515" s="5">
        <f t="shared" si="278"/>
        <v>351400000</v>
      </c>
      <c r="B3515" s="5">
        <f t="shared" si="276"/>
        <v>8.6041610773064658E-2</v>
      </c>
      <c r="C3515" s="5">
        <f t="shared" si="279"/>
        <v>0.10806826313096921</v>
      </c>
      <c r="D3515">
        <f t="shared" si="280"/>
        <v>578.29864017770694</v>
      </c>
      <c r="E3515" s="5">
        <f t="shared" si="277"/>
        <v>297.89278087485047</v>
      </c>
    </row>
    <row r="3516" spans="1:5">
      <c r="A3516" s="5">
        <f t="shared" si="278"/>
        <v>351500000</v>
      </c>
      <c r="B3516" s="5">
        <f t="shared" si="276"/>
        <v>8.606609614892495E-2</v>
      </c>
      <c r="C3516" s="5">
        <f t="shared" si="279"/>
        <v>0.10809901676304973</v>
      </c>
      <c r="D3516">
        <f t="shared" si="280"/>
        <v>578.13411709373042</v>
      </c>
      <c r="E3516" s="5">
        <f t="shared" si="277"/>
        <v>297.80862439900881</v>
      </c>
    </row>
    <row r="3517" spans="1:5">
      <c r="A3517" s="5">
        <f t="shared" si="278"/>
        <v>351600000</v>
      </c>
      <c r="B3517" s="5">
        <f t="shared" si="276"/>
        <v>8.6090581524785242E-2</v>
      </c>
      <c r="C3517" s="5">
        <f t="shared" si="279"/>
        <v>0.10812977039513026</v>
      </c>
      <c r="D3517">
        <f t="shared" si="280"/>
        <v>577.96968759512572</v>
      </c>
      <c r="E3517" s="5">
        <f t="shared" si="277"/>
        <v>297.72451579433437</v>
      </c>
    </row>
    <row r="3518" spans="1:5">
      <c r="A3518" s="5">
        <f t="shared" si="278"/>
        <v>351700000</v>
      </c>
      <c r="B3518" s="5">
        <f t="shared" si="276"/>
        <v>8.6115066900645534E-2</v>
      </c>
      <c r="C3518" s="5">
        <f t="shared" si="279"/>
        <v>0.10816052402721078</v>
      </c>
      <c r="D3518">
        <f t="shared" si="280"/>
        <v>577.80535160206489</v>
      </c>
      <c r="E3518" s="5">
        <f t="shared" si="277"/>
        <v>297.64045501999294</v>
      </c>
    </row>
    <row r="3519" spans="1:5">
      <c r="A3519" s="5">
        <f t="shared" si="278"/>
        <v>351800000</v>
      </c>
      <c r="B3519" s="5">
        <f t="shared" si="276"/>
        <v>8.6139552276505826E-2</v>
      </c>
      <c r="C3519" s="5">
        <f t="shared" si="279"/>
        <v>0.1081912776592913</v>
      </c>
      <c r="D3519">
        <f t="shared" si="280"/>
        <v>577.64110903481026</v>
      </c>
      <c r="E3519" s="5">
        <f t="shared" si="277"/>
        <v>297.55644203519705</v>
      </c>
    </row>
    <row r="3520" spans="1:5">
      <c r="A3520" s="5">
        <f t="shared" si="278"/>
        <v>351900000</v>
      </c>
      <c r="B3520" s="5">
        <f t="shared" si="276"/>
        <v>8.6164037652366118E-2</v>
      </c>
      <c r="C3520" s="5">
        <f t="shared" si="279"/>
        <v>0.10822203129137184</v>
      </c>
      <c r="D3520">
        <f t="shared" si="280"/>
        <v>577.47695981371476</v>
      </c>
      <c r="E3520" s="5">
        <f t="shared" si="277"/>
        <v>297.4724767992052</v>
      </c>
    </row>
    <row r="3521" spans="1:5">
      <c r="A3521" s="5">
        <f t="shared" si="278"/>
        <v>352000000</v>
      </c>
      <c r="B3521" s="5">
        <f t="shared" si="276"/>
        <v>8.618852302822641E-2</v>
      </c>
      <c r="C3521" s="5">
        <f t="shared" si="279"/>
        <v>0.10825278492345236</v>
      </c>
      <c r="D3521">
        <f t="shared" si="280"/>
        <v>577.31290385922227</v>
      </c>
      <c r="E3521" s="5">
        <f t="shared" si="277"/>
        <v>297.38855927132238</v>
      </c>
    </row>
    <row r="3522" spans="1:5">
      <c r="A3522" s="5">
        <f t="shared" si="278"/>
        <v>352100000</v>
      </c>
      <c r="B3522" s="5">
        <f t="shared" si="276"/>
        <v>8.6213008404086702E-2</v>
      </c>
      <c r="C3522" s="5">
        <f t="shared" si="279"/>
        <v>0.1082835385555329</v>
      </c>
      <c r="D3522">
        <f t="shared" si="280"/>
        <v>577.14894109186662</v>
      </c>
      <c r="E3522" s="5">
        <f t="shared" si="277"/>
        <v>297.30468941089981</v>
      </c>
    </row>
    <row r="3523" spans="1:5">
      <c r="A3523" s="5">
        <f t="shared" si="278"/>
        <v>352200000</v>
      </c>
      <c r="B3523" s="5">
        <f t="shared" ref="B3523:B3586" si="281">A3523/(PI()*1300000000)</f>
        <v>8.6237493779946994E-2</v>
      </c>
      <c r="C3523" s="5">
        <f t="shared" si="279"/>
        <v>0.10831429218761342</v>
      </c>
      <c r="D3523">
        <f t="shared" si="280"/>
        <v>576.98507143227209</v>
      </c>
      <c r="E3523" s="5">
        <f t="shared" ref="E3523:E3586" si="282">($G$2*299792458/$G$6/2*9)^2/(4*$G$3*A3523)*(1+($G$7*$G$3*A3523)/($G$2*299792458/$G$6/2*9))^2</f>
        <v>297.22086717733498</v>
      </c>
    </row>
    <row r="3524" spans="1:5">
      <c r="A3524" s="5">
        <f t="shared" si="278"/>
        <v>352300000</v>
      </c>
      <c r="B3524" s="5">
        <f t="shared" si="281"/>
        <v>8.6261979155807272E-2</v>
      </c>
      <c r="C3524" s="5">
        <f t="shared" si="279"/>
        <v>0.10834504581969394</v>
      </c>
      <c r="D3524">
        <f t="shared" si="280"/>
        <v>576.82129480115304</v>
      </c>
      <c r="E3524" s="5">
        <f t="shared" si="282"/>
        <v>297.13709253007141</v>
      </c>
    </row>
    <row r="3525" spans="1:5">
      <c r="A3525" s="5">
        <f t="shared" si="278"/>
        <v>352400000</v>
      </c>
      <c r="B3525" s="5">
        <f t="shared" si="281"/>
        <v>8.6286464531667564E-2</v>
      </c>
      <c r="C3525" s="5">
        <f t="shared" si="279"/>
        <v>0.10837579945177447</v>
      </c>
      <c r="D3525">
        <f t="shared" si="280"/>
        <v>576.65761111931374</v>
      </c>
      <c r="E3525" s="5">
        <f t="shared" si="282"/>
        <v>297.05336542859857</v>
      </c>
    </row>
    <row r="3526" spans="1:5">
      <c r="A3526" s="5">
        <f t="shared" si="278"/>
        <v>352500000</v>
      </c>
      <c r="B3526" s="5">
        <f t="shared" si="281"/>
        <v>8.6310949907527856E-2</v>
      </c>
      <c r="C3526" s="5">
        <f t="shared" si="279"/>
        <v>0.108406553083855</v>
      </c>
      <c r="D3526">
        <f t="shared" si="280"/>
        <v>576.49402030764884</v>
      </c>
      <c r="E3526" s="5">
        <f t="shared" si="282"/>
        <v>296.96968583245189</v>
      </c>
    </row>
    <row r="3527" spans="1:5">
      <c r="A3527" s="5">
        <f t="shared" si="278"/>
        <v>352600000</v>
      </c>
      <c r="B3527" s="5">
        <f t="shared" si="281"/>
        <v>8.6335435283388148E-2</v>
      </c>
      <c r="C3527" s="5">
        <f t="shared" si="279"/>
        <v>0.10843730671593552</v>
      </c>
      <c r="D3527">
        <f t="shared" si="280"/>
        <v>576.33052228714189</v>
      </c>
      <c r="E3527" s="5">
        <f t="shared" si="282"/>
        <v>296.8860537012128</v>
      </c>
    </row>
    <row r="3528" spans="1:5">
      <c r="A3528" s="5">
        <f t="shared" si="278"/>
        <v>352700000</v>
      </c>
      <c r="B3528" s="5">
        <f t="shared" si="281"/>
        <v>8.635992065924844E-2</v>
      </c>
      <c r="C3528" s="5">
        <f t="shared" si="279"/>
        <v>0.10846806034801605</v>
      </c>
      <c r="D3528">
        <f t="shared" si="280"/>
        <v>576.16711697886637</v>
      </c>
      <c r="E3528" s="5">
        <f t="shared" si="282"/>
        <v>296.80246899450879</v>
      </c>
    </row>
    <row r="3529" spans="1:5">
      <c r="A3529" s="5">
        <f t="shared" si="278"/>
        <v>352800000</v>
      </c>
      <c r="B3529" s="5">
        <f t="shared" si="281"/>
        <v>8.6384406035108732E-2</v>
      </c>
      <c r="C3529" s="5">
        <f t="shared" si="279"/>
        <v>0.10849881398009657</v>
      </c>
      <c r="D3529">
        <f t="shared" si="280"/>
        <v>576.00380430398593</v>
      </c>
      <c r="E3529" s="5">
        <f t="shared" si="282"/>
        <v>296.71893167201256</v>
      </c>
    </row>
    <row r="3530" spans="1:5">
      <c r="A3530" s="5">
        <f t="shared" si="278"/>
        <v>352900000</v>
      </c>
      <c r="B3530" s="5">
        <f t="shared" si="281"/>
        <v>8.6408891410969024E-2</v>
      </c>
      <c r="C3530" s="5">
        <f t="shared" si="279"/>
        <v>0.10852956761217709</v>
      </c>
      <c r="D3530">
        <f t="shared" si="280"/>
        <v>575.84058418375241</v>
      </c>
      <c r="E3530" s="5">
        <f t="shared" si="282"/>
        <v>296.63544169344289</v>
      </c>
    </row>
    <row r="3531" spans="1:5">
      <c r="A3531" s="5">
        <f t="shared" si="278"/>
        <v>353000000</v>
      </c>
      <c r="B3531" s="5">
        <f t="shared" si="281"/>
        <v>8.6433376786829316E-2</v>
      </c>
      <c r="C3531" s="5">
        <f t="shared" si="279"/>
        <v>0.10856032124425763</v>
      </c>
      <c r="D3531">
        <f t="shared" si="280"/>
        <v>575.67745653950772</v>
      </c>
      <c r="E3531" s="5">
        <f t="shared" si="282"/>
        <v>296.55199901856417</v>
      </c>
    </row>
    <row r="3532" spans="1:5">
      <c r="A3532" s="5">
        <f t="shared" si="278"/>
        <v>353100000</v>
      </c>
      <c r="B3532" s="5">
        <f t="shared" si="281"/>
        <v>8.6457862162689608E-2</v>
      </c>
      <c r="C3532" s="5">
        <f t="shared" si="279"/>
        <v>0.10859107487633815</v>
      </c>
      <c r="D3532">
        <f t="shared" si="280"/>
        <v>575.51442129268253</v>
      </c>
      <c r="E3532" s="5">
        <f t="shared" si="282"/>
        <v>296.46860360718637</v>
      </c>
    </row>
    <row r="3533" spans="1:5">
      <c r="A3533" s="5">
        <f t="shared" si="278"/>
        <v>353200000</v>
      </c>
      <c r="B3533" s="5">
        <f t="shared" si="281"/>
        <v>8.64823475385499E-2</v>
      </c>
      <c r="C3533" s="5">
        <f t="shared" si="279"/>
        <v>0.10862182850841867</v>
      </c>
      <c r="D3533">
        <f t="shared" si="280"/>
        <v>575.35147836479678</v>
      </c>
      <c r="E3533" s="5">
        <f t="shared" si="282"/>
        <v>296.38525541916505</v>
      </c>
    </row>
    <row r="3534" spans="1:5">
      <c r="A3534" s="5">
        <f t="shared" si="278"/>
        <v>353300000</v>
      </c>
      <c r="B3534" s="5">
        <f t="shared" si="281"/>
        <v>8.6506832914410192E-2</v>
      </c>
      <c r="C3534" s="5">
        <f t="shared" si="279"/>
        <v>0.10865258214049921</v>
      </c>
      <c r="D3534">
        <f t="shared" si="280"/>
        <v>575.18862767745895</v>
      </c>
      <c r="E3534" s="5">
        <f t="shared" si="282"/>
        <v>296.30195441440094</v>
      </c>
    </row>
    <row r="3535" spans="1:5">
      <c r="A3535" s="5">
        <f t="shared" si="278"/>
        <v>353400000</v>
      </c>
      <c r="B3535" s="5">
        <f t="shared" si="281"/>
        <v>8.6531318290270484E-2</v>
      </c>
      <c r="C3535" s="5">
        <f t="shared" si="279"/>
        <v>0.10868333577257973</v>
      </c>
      <c r="D3535">
        <f t="shared" si="280"/>
        <v>575.02586915236623</v>
      </c>
      <c r="E3535" s="5">
        <f t="shared" si="282"/>
        <v>296.2187005528404</v>
      </c>
    </row>
    <row r="3536" spans="1:5">
      <c r="A3536" s="5">
        <f t="shared" si="278"/>
        <v>353500000</v>
      </c>
      <c r="B3536" s="5">
        <f t="shared" si="281"/>
        <v>8.6555803666130776E-2</v>
      </c>
      <c r="C3536" s="5">
        <f t="shared" si="279"/>
        <v>0.10871408940466026</v>
      </c>
      <c r="D3536">
        <f t="shared" si="280"/>
        <v>574.86320271130478</v>
      </c>
      <c r="E3536" s="5">
        <f t="shared" si="282"/>
        <v>296.13549379447517</v>
      </c>
    </row>
    <row r="3537" spans="1:5">
      <c r="A3537" s="5">
        <f t="shared" si="278"/>
        <v>353600000</v>
      </c>
      <c r="B3537" s="5">
        <f t="shared" si="281"/>
        <v>8.6580289041991068E-2</v>
      </c>
      <c r="C3537" s="5">
        <f t="shared" si="279"/>
        <v>0.10874484303674078</v>
      </c>
      <c r="D3537">
        <f t="shared" si="280"/>
        <v>574.7006282761489</v>
      </c>
      <c r="E3537" s="5">
        <f t="shared" si="282"/>
        <v>296.05233409934215</v>
      </c>
    </row>
    <row r="3538" spans="1:5">
      <c r="A3538" s="5">
        <f t="shared" si="278"/>
        <v>353700000</v>
      </c>
      <c r="B3538" s="5">
        <f t="shared" si="281"/>
        <v>8.660477441785136E-2</v>
      </c>
      <c r="C3538" s="5">
        <f t="shared" si="279"/>
        <v>0.10877559666882131</v>
      </c>
      <c r="D3538">
        <f t="shared" si="280"/>
        <v>574.53814576886123</v>
      </c>
      <c r="E3538" s="5">
        <f t="shared" si="282"/>
        <v>295.96922142752317</v>
      </c>
    </row>
    <row r="3539" spans="1:5">
      <c r="A3539" s="5">
        <f t="shared" si="278"/>
        <v>353800000</v>
      </c>
      <c r="B3539" s="5">
        <f t="shared" si="281"/>
        <v>8.6629259793711652E-2</v>
      </c>
      <c r="C3539" s="5">
        <f t="shared" si="279"/>
        <v>0.10880635030090184</v>
      </c>
      <c r="D3539">
        <f t="shared" si="280"/>
        <v>574.37575511149305</v>
      </c>
      <c r="E3539" s="5">
        <f t="shared" si="282"/>
        <v>295.88615573914558</v>
      </c>
    </row>
    <row r="3540" spans="1:5">
      <c r="A3540" s="5">
        <f t="shared" si="278"/>
        <v>353900000</v>
      </c>
      <c r="B3540" s="5">
        <f t="shared" si="281"/>
        <v>8.6653745169571944E-2</v>
      </c>
      <c r="C3540" s="5">
        <f t="shared" si="279"/>
        <v>0.10883710393298236</v>
      </c>
      <c r="D3540">
        <f t="shared" si="280"/>
        <v>574.21345622618321</v>
      </c>
      <c r="E3540" s="5">
        <f t="shared" si="282"/>
        <v>295.80313699438165</v>
      </c>
    </row>
    <row r="3541" spans="1:5">
      <c r="A3541" s="5">
        <f t="shared" si="278"/>
        <v>354000000</v>
      </c>
      <c r="B3541" s="5">
        <f t="shared" si="281"/>
        <v>8.6678230545432236E-2</v>
      </c>
      <c r="C3541" s="5">
        <f t="shared" si="279"/>
        <v>0.10886785756506288</v>
      </c>
      <c r="D3541">
        <f t="shared" si="280"/>
        <v>574.05124903515878</v>
      </c>
      <c r="E3541" s="5">
        <f t="shared" si="282"/>
        <v>295.72016515344865</v>
      </c>
    </row>
    <row r="3542" spans="1:5">
      <c r="A3542" s="5">
        <f t="shared" si="278"/>
        <v>354100000</v>
      </c>
      <c r="B3542" s="5">
        <f t="shared" si="281"/>
        <v>8.6702715921292528E-2</v>
      </c>
      <c r="C3542" s="5">
        <f t="shared" si="279"/>
        <v>0.10889861119714342</v>
      </c>
      <c r="D3542">
        <f t="shared" si="280"/>
        <v>573.88913346073491</v>
      </c>
      <c r="E3542" s="5">
        <f t="shared" si="282"/>
        <v>295.63724017660888</v>
      </c>
    </row>
    <row r="3543" spans="1:5">
      <c r="A3543" s="5">
        <f t="shared" si="278"/>
        <v>354200000</v>
      </c>
      <c r="B3543" s="5">
        <f t="shared" si="281"/>
        <v>8.672720129715282E-2</v>
      </c>
      <c r="C3543" s="5">
        <f t="shared" si="279"/>
        <v>0.10892936482922394</v>
      </c>
      <c r="D3543">
        <f t="shared" si="280"/>
        <v>573.7271094253141</v>
      </c>
      <c r="E3543" s="5">
        <f t="shared" si="282"/>
        <v>295.55436202416934</v>
      </c>
    </row>
    <row r="3544" spans="1:5">
      <c r="A3544" s="5">
        <f t="shared" si="278"/>
        <v>354300000</v>
      </c>
      <c r="B3544" s="5">
        <f t="shared" si="281"/>
        <v>8.6751686673013112E-2</v>
      </c>
      <c r="C3544" s="5">
        <f t="shared" si="279"/>
        <v>0.10896011846130446</v>
      </c>
      <c r="D3544">
        <f t="shared" si="280"/>
        <v>573.56517685138647</v>
      </c>
      <c r="E3544" s="5">
        <f t="shared" si="282"/>
        <v>295.47153065648195</v>
      </c>
    </row>
    <row r="3545" spans="1:5">
      <c r="A3545" s="5">
        <f t="shared" si="278"/>
        <v>354400000</v>
      </c>
      <c r="B3545" s="5">
        <f t="shared" si="281"/>
        <v>8.6776172048873404E-2</v>
      </c>
      <c r="C3545" s="5">
        <f t="shared" si="279"/>
        <v>0.108990872093385</v>
      </c>
      <c r="D3545">
        <f t="shared" si="280"/>
        <v>573.40333566153004</v>
      </c>
      <c r="E3545" s="5">
        <f t="shared" si="282"/>
        <v>295.38874603394322</v>
      </c>
    </row>
    <row r="3546" spans="1:5">
      <c r="A3546" s="5">
        <f t="shared" si="278"/>
        <v>354500000</v>
      </c>
      <c r="B3546" s="5">
        <f t="shared" si="281"/>
        <v>8.6800657424733696E-2</v>
      </c>
      <c r="C3546" s="5">
        <f t="shared" si="279"/>
        <v>0.10902162572546552</v>
      </c>
      <c r="D3546">
        <f t="shared" si="280"/>
        <v>573.24158577840967</v>
      </c>
      <c r="E3546" s="5">
        <f t="shared" si="282"/>
        <v>295.30600811699492</v>
      </c>
    </row>
    <row r="3547" spans="1:5">
      <c r="A3547" s="5">
        <f t="shared" si="278"/>
        <v>354600000</v>
      </c>
      <c r="B3547" s="5">
        <f t="shared" si="281"/>
        <v>8.6825142800593988E-2</v>
      </c>
      <c r="C3547" s="5">
        <f t="shared" si="279"/>
        <v>0.10905237935754604</v>
      </c>
      <c r="D3547">
        <f t="shared" si="280"/>
        <v>573.07992712477778</v>
      </c>
      <c r="E3547" s="5">
        <f t="shared" si="282"/>
        <v>295.22331686612262</v>
      </c>
    </row>
    <row r="3548" spans="1:5">
      <c r="A3548" s="5">
        <f t="shared" si="278"/>
        <v>354700000</v>
      </c>
      <c r="B3548" s="5">
        <f t="shared" si="281"/>
        <v>8.684962817645428E-2</v>
      </c>
      <c r="C3548" s="5">
        <f t="shared" si="279"/>
        <v>0.10908313298962657</v>
      </c>
      <c r="D3548">
        <f t="shared" si="280"/>
        <v>572.91835962347398</v>
      </c>
      <c r="E3548" s="5">
        <f t="shared" si="282"/>
        <v>295.14067224185686</v>
      </c>
    </row>
    <row r="3549" spans="1:5">
      <c r="A3549" s="5">
        <f t="shared" si="278"/>
        <v>354800000</v>
      </c>
      <c r="B3549" s="5">
        <f t="shared" si="281"/>
        <v>8.6874113552314572E-2</v>
      </c>
      <c r="C3549" s="5">
        <f t="shared" si="279"/>
        <v>0.1091138866217071</v>
      </c>
      <c r="D3549">
        <f t="shared" si="280"/>
        <v>572.7568831974246</v>
      </c>
      <c r="E3549" s="5">
        <f t="shared" si="282"/>
        <v>295.05807420477282</v>
      </c>
    </row>
    <row r="3550" spans="1:5">
      <c r="A3550" s="5">
        <f t="shared" si="278"/>
        <v>354900000</v>
      </c>
      <c r="B3550" s="5">
        <f t="shared" si="281"/>
        <v>8.6898598928174864E-2</v>
      </c>
      <c r="C3550" s="5">
        <f t="shared" si="279"/>
        <v>0.10914464025378763</v>
      </c>
      <c r="D3550">
        <f t="shared" si="280"/>
        <v>572.59549776964275</v>
      </c>
      <c r="E3550" s="5">
        <f t="shared" si="282"/>
        <v>294.97552271548994</v>
      </c>
    </row>
    <row r="3551" spans="1:5">
      <c r="A3551" s="5">
        <f t="shared" si="278"/>
        <v>355000000</v>
      </c>
      <c r="B3551" s="5">
        <f t="shared" si="281"/>
        <v>8.6923084304035156E-2</v>
      </c>
      <c r="C3551" s="5">
        <f t="shared" si="279"/>
        <v>0.10917539388586815</v>
      </c>
      <c r="D3551">
        <f t="shared" si="280"/>
        <v>572.43420326322882</v>
      </c>
      <c r="E3551" s="5">
        <f t="shared" si="282"/>
        <v>294.8930177346719</v>
      </c>
    </row>
    <row r="3552" spans="1:5">
      <c r="A3552" s="5">
        <f t="shared" si="278"/>
        <v>355100000</v>
      </c>
      <c r="B3552" s="5">
        <f t="shared" si="281"/>
        <v>8.6947569679895448E-2</v>
      </c>
      <c r="C3552" s="5">
        <f t="shared" si="279"/>
        <v>0.10920614751794867</v>
      </c>
      <c r="D3552">
        <f t="shared" si="280"/>
        <v>572.27299960136929</v>
      </c>
      <c r="E3552" s="5">
        <f t="shared" si="282"/>
        <v>294.81055922302698</v>
      </c>
    </row>
    <row r="3553" spans="1:5">
      <c r="A3553" s="5">
        <f t="shared" si="278"/>
        <v>355200000</v>
      </c>
      <c r="B3553" s="5">
        <f t="shared" si="281"/>
        <v>8.697205505575574E-2</v>
      </c>
      <c r="C3553" s="5">
        <f t="shared" si="279"/>
        <v>0.10923690115002921</v>
      </c>
      <c r="D3553">
        <f t="shared" si="280"/>
        <v>572.11188670733736</v>
      </c>
      <c r="E3553" s="5">
        <f t="shared" si="282"/>
        <v>294.7281471413076</v>
      </c>
    </row>
    <row r="3554" spans="1:5">
      <c r="A3554" s="5">
        <f t="shared" si="278"/>
        <v>355300000</v>
      </c>
      <c r="B3554" s="5">
        <f t="shared" si="281"/>
        <v>8.6996540431616032E-2</v>
      </c>
      <c r="C3554" s="5">
        <f t="shared" si="279"/>
        <v>0.10926765478210973</v>
      </c>
      <c r="D3554">
        <f t="shared" si="280"/>
        <v>571.95086450449264</v>
      </c>
      <c r="E3554" s="5">
        <f t="shared" si="282"/>
        <v>294.64578145031027</v>
      </c>
    </row>
    <row r="3555" spans="1:5">
      <c r="A3555" s="5">
        <f t="shared" si="278"/>
        <v>355400000</v>
      </c>
      <c r="B3555" s="5">
        <f t="shared" si="281"/>
        <v>8.7021025807476324E-2</v>
      </c>
      <c r="C3555" s="5">
        <f t="shared" si="279"/>
        <v>0.10929840841419025</v>
      </c>
      <c r="D3555">
        <f t="shared" si="280"/>
        <v>571.78993291628092</v>
      </c>
      <c r="E3555" s="5">
        <f t="shared" si="282"/>
        <v>294.56346211087572</v>
      </c>
    </row>
    <row r="3556" spans="1:5">
      <c r="A3556" s="5">
        <f t="shared" si="278"/>
        <v>355500000</v>
      </c>
      <c r="B3556" s="5">
        <f t="shared" si="281"/>
        <v>8.7045511183336616E-2</v>
      </c>
      <c r="C3556" s="5">
        <f t="shared" si="279"/>
        <v>0.10932916204627079</v>
      </c>
      <c r="D3556">
        <f t="shared" si="280"/>
        <v>571.62909186623403</v>
      </c>
      <c r="E3556" s="5">
        <f t="shared" si="282"/>
        <v>294.48118908388858</v>
      </c>
    </row>
    <row r="3557" spans="1:5">
      <c r="A3557" s="5">
        <f t="shared" si="278"/>
        <v>355600000</v>
      </c>
      <c r="B3557" s="5">
        <f t="shared" si="281"/>
        <v>8.7069996559196908E-2</v>
      </c>
      <c r="C3557" s="5">
        <f t="shared" si="279"/>
        <v>0.10935991567835131</v>
      </c>
      <c r="D3557">
        <f t="shared" si="280"/>
        <v>571.46834127797024</v>
      </c>
      <c r="E3557" s="5">
        <f t="shared" si="282"/>
        <v>294.3989623302777</v>
      </c>
    </row>
    <row r="3558" spans="1:5">
      <c r="A3558" s="5">
        <f t="shared" si="278"/>
        <v>355700000</v>
      </c>
      <c r="B3558" s="5">
        <f t="shared" si="281"/>
        <v>8.70944819350572E-2</v>
      </c>
      <c r="C3558" s="5">
        <f t="shared" si="279"/>
        <v>0.10939066931043183</v>
      </c>
      <c r="D3558">
        <f t="shared" si="280"/>
        <v>571.30768107519327</v>
      </c>
      <c r="E3558" s="5">
        <f t="shared" si="282"/>
        <v>294.3167818110158</v>
      </c>
    </row>
    <row r="3559" spans="1:5">
      <c r="A3559" s="5">
        <f t="shared" si="278"/>
        <v>355800000</v>
      </c>
      <c r="B3559" s="5">
        <f t="shared" si="281"/>
        <v>8.7118967310917478E-2</v>
      </c>
      <c r="C3559" s="5">
        <f t="shared" si="279"/>
        <v>0.10942142294251236</v>
      </c>
      <c r="D3559">
        <f t="shared" si="280"/>
        <v>571.14711118169248</v>
      </c>
      <c r="E3559" s="5">
        <f t="shared" si="282"/>
        <v>294.23464748711939</v>
      </c>
    </row>
    <row r="3560" spans="1:5">
      <c r="A3560" s="5">
        <f t="shared" si="278"/>
        <v>355900000</v>
      </c>
      <c r="B3560" s="5">
        <f t="shared" si="281"/>
        <v>8.714345268677777E-2</v>
      </c>
      <c r="C3560" s="5">
        <f t="shared" si="279"/>
        <v>0.10945217657459289</v>
      </c>
      <c r="D3560">
        <f t="shared" si="280"/>
        <v>570.98663152134372</v>
      </c>
      <c r="E3560" s="5">
        <f t="shared" si="282"/>
        <v>294.15255931964896</v>
      </c>
    </row>
    <row r="3561" spans="1:5">
      <c r="A3561" s="5">
        <f t="shared" si="278"/>
        <v>356000000</v>
      </c>
      <c r="B3561" s="5">
        <f t="shared" si="281"/>
        <v>8.7167938062638062E-2</v>
      </c>
      <c r="C3561" s="5">
        <f t="shared" si="279"/>
        <v>0.10948293020667341</v>
      </c>
      <c r="D3561">
        <f t="shared" si="280"/>
        <v>570.82624201810745</v>
      </c>
      <c r="E3561" s="5">
        <f t="shared" si="282"/>
        <v>294.07051726970843</v>
      </c>
    </row>
    <row r="3562" spans="1:5">
      <c r="A3562" s="5">
        <f t="shared" si="278"/>
        <v>356100000</v>
      </c>
      <c r="B3562" s="5">
        <f t="shared" si="281"/>
        <v>8.7192423438498354E-2</v>
      </c>
      <c r="C3562" s="5">
        <f t="shared" si="279"/>
        <v>0.10951368383875394</v>
      </c>
      <c r="D3562">
        <f t="shared" si="280"/>
        <v>570.66594259602994</v>
      </c>
      <c r="E3562" s="5">
        <f t="shared" si="282"/>
        <v>293.9885212984459</v>
      </c>
    </row>
    <row r="3563" spans="1:5">
      <c r="A3563" s="5">
        <f t="shared" si="278"/>
        <v>356200000</v>
      </c>
      <c r="B3563" s="5">
        <f t="shared" si="281"/>
        <v>8.7216908814358646E-2</v>
      </c>
      <c r="C3563" s="5">
        <f t="shared" si="279"/>
        <v>0.10954443747083446</v>
      </c>
      <c r="D3563">
        <f t="shared" si="280"/>
        <v>570.50573317924261</v>
      </c>
      <c r="E3563" s="5">
        <f t="shared" si="282"/>
        <v>293.90657136705261</v>
      </c>
    </row>
    <row r="3564" spans="1:5">
      <c r="A3564" s="5">
        <f t="shared" si="278"/>
        <v>356300000</v>
      </c>
      <c r="B3564" s="5">
        <f t="shared" si="281"/>
        <v>8.7241394190218938E-2</v>
      </c>
      <c r="C3564" s="5">
        <f t="shared" si="279"/>
        <v>0.109575191102915</v>
      </c>
      <c r="D3564">
        <f t="shared" si="280"/>
        <v>570.3456136919624</v>
      </c>
      <c r="E3564" s="5">
        <f t="shared" si="282"/>
        <v>293.82466743676378</v>
      </c>
    </row>
    <row r="3565" spans="1:5">
      <c r="A3565" s="5">
        <f t="shared" si="278"/>
        <v>356400000</v>
      </c>
      <c r="B3565" s="5">
        <f t="shared" si="281"/>
        <v>8.726587956607923E-2</v>
      </c>
      <c r="C3565" s="5">
        <f t="shared" si="279"/>
        <v>0.10960594473499552</v>
      </c>
      <c r="D3565">
        <f t="shared" si="280"/>
        <v>570.18558405849114</v>
      </c>
      <c r="E3565" s="5">
        <f t="shared" si="282"/>
        <v>293.74280946885779</v>
      </c>
    </row>
    <row r="3566" spans="1:5">
      <c r="A3566" s="5">
        <f t="shared" ref="A3566:A3629" si="283">A3565+100000</f>
        <v>356500000</v>
      </c>
      <c r="B3566" s="5">
        <f t="shared" si="281"/>
        <v>8.7290364941939522E-2</v>
      </c>
      <c r="C3566" s="5">
        <f t="shared" ref="C3566:C3629" si="284">1.256*A3566/(PI()*$G$6)</f>
        <v>0.10963669836707604</v>
      </c>
      <c r="D3566">
        <f t="shared" ref="D3566:D3629" si="285">($G$2*299792458/$G$6/2*9)^2/(4*$G$3*A3566*(1-EXP(-(C3566/B3566)))^2)</f>
        <v>570.02564420321517</v>
      </c>
      <c r="E3566" s="5">
        <f t="shared" si="282"/>
        <v>293.66099742465661</v>
      </c>
    </row>
    <row r="3567" spans="1:5">
      <c r="A3567" s="5">
        <f t="shared" si="283"/>
        <v>356600000</v>
      </c>
      <c r="B3567" s="5">
        <f t="shared" si="281"/>
        <v>8.7314850317799814E-2</v>
      </c>
      <c r="C3567" s="5">
        <f t="shared" si="284"/>
        <v>0.10966745199915658</v>
      </c>
      <c r="D3567">
        <f t="shared" si="285"/>
        <v>569.86579405060638</v>
      </c>
      <c r="E3567" s="5">
        <f t="shared" si="282"/>
        <v>293.57923126552561</v>
      </c>
    </row>
    <row r="3568" spans="1:5">
      <c r="A3568" s="5">
        <f t="shared" si="283"/>
        <v>356700000</v>
      </c>
      <c r="B3568" s="5">
        <f t="shared" si="281"/>
        <v>8.7339335693660106E-2</v>
      </c>
      <c r="C3568" s="5">
        <f t="shared" si="284"/>
        <v>0.1096982056312371</v>
      </c>
      <c r="D3568">
        <f t="shared" si="285"/>
        <v>569.70603352522073</v>
      </c>
      <c r="E3568" s="5">
        <f t="shared" si="282"/>
        <v>293.4975109528736</v>
      </c>
    </row>
    <row r="3569" spans="1:5">
      <c r="A3569" s="5">
        <f t="shared" si="283"/>
        <v>356800000</v>
      </c>
      <c r="B3569" s="5">
        <f t="shared" si="281"/>
        <v>8.7363821069520398E-2</v>
      </c>
      <c r="C3569" s="5">
        <f t="shared" si="284"/>
        <v>0.10972895926331762</v>
      </c>
      <c r="D3569">
        <f t="shared" si="285"/>
        <v>569.54636255169908</v>
      </c>
      <c r="E3569" s="5">
        <f t="shared" si="282"/>
        <v>293.41583644815239</v>
      </c>
    </row>
    <row r="3570" spans="1:5">
      <c r="A3570" s="5">
        <f t="shared" si="283"/>
        <v>356900000</v>
      </c>
      <c r="B3570" s="5">
        <f t="shared" si="281"/>
        <v>8.738830644538069E-2</v>
      </c>
      <c r="C3570" s="5">
        <f t="shared" si="284"/>
        <v>0.10975971289539815</v>
      </c>
      <c r="D3570">
        <f t="shared" si="285"/>
        <v>569.38678105476663</v>
      </c>
      <c r="E3570" s="5">
        <f t="shared" si="282"/>
        <v>293.33420771285716</v>
      </c>
    </row>
    <row r="3571" spans="1:5">
      <c r="A3571" s="5">
        <f t="shared" si="283"/>
        <v>357000000</v>
      </c>
      <c r="B3571" s="5">
        <f t="shared" si="281"/>
        <v>8.7412791821240982E-2</v>
      </c>
      <c r="C3571" s="5">
        <f t="shared" si="284"/>
        <v>0.10979046652747868</v>
      </c>
      <c r="D3571">
        <f t="shared" si="285"/>
        <v>569.22728895923319</v>
      </c>
      <c r="E3571" s="5">
        <f t="shared" si="282"/>
        <v>293.2526247085263</v>
      </c>
    </row>
    <row r="3572" spans="1:5">
      <c r="A3572" s="5">
        <f t="shared" si="283"/>
        <v>357100000</v>
      </c>
      <c r="B3572" s="5">
        <f t="shared" si="281"/>
        <v>8.7437277197101274E-2</v>
      </c>
      <c r="C3572" s="5">
        <f t="shared" si="284"/>
        <v>0.1098212201595592</v>
      </c>
      <c r="D3572">
        <f t="shared" si="285"/>
        <v>569.06788618999224</v>
      </c>
      <c r="E3572" s="5">
        <f t="shared" si="282"/>
        <v>293.17108739674109</v>
      </c>
    </row>
    <row r="3573" spans="1:5">
      <c r="A3573" s="5">
        <f t="shared" si="283"/>
        <v>357200000</v>
      </c>
      <c r="B3573" s="5">
        <f t="shared" si="281"/>
        <v>8.7461762572961566E-2</v>
      </c>
      <c r="C3573" s="5">
        <f t="shared" si="284"/>
        <v>0.10985197379163973</v>
      </c>
      <c r="D3573">
        <f t="shared" si="285"/>
        <v>568.90857267202193</v>
      </c>
      <c r="E3573" s="5">
        <f t="shared" si="282"/>
        <v>293.08959573912614</v>
      </c>
    </row>
    <row r="3574" spans="1:5">
      <c r="A3574" s="5">
        <f t="shared" si="283"/>
        <v>357300000</v>
      </c>
      <c r="B3574" s="5">
        <f t="shared" si="281"/>
        <v>8.7486247948821858E-2</v>
      </c>
      <c r="C3574" s="5">
        <f t="shared" si="284"/>
        <v>0.10988272742372025</v>
      </c>
      <c r="D3574">
        <f t="shared" si="285"/>
        <v>568.74934833038412</v>
      </c>
      <c r="E3574" s="5">
        <f t="shared" si="282"/>
        <v>293.00814969734847</v>
      </c>
    </row>
    <row r="3575" spans="1:5">
      <c r="A3575" s="5">
        <f t="shared" si="283"/>
        <v>357400000</v>
      </c>
      <c r="B3575" s="5">
        <f t="shared" si="281"/>
        <v>8.7510733324682149E-2</v>
      </c>
      <c r="C3575" s="5">
        <f t="shared" si="284"/>
        <v>0.10991348105580077</v>
      </c>
      <c r="D3575">
        <f t="shared" si="285"/>
        <v>568.59021309022444</v>
      </c>
      <c r="E3575" s="5">
        <f t="shared" si="282"/>
        <v>292.92674923311864</v>
      </c>
    </row>
    <row r="3576" spans="1:5">
      <c r="A3576" s="5">
        <f t="shared" si="283"/>
        <v>357500000</v>
      </c>
      <c r="B3576" s="5">
        <f t="shared" si="281"/>
        <v>8.7535218700542441E-2</v>
      </c>
      <c r="C3576" s="5">
        <f t="shared" si="284"/>
        <v>0.10994423468788131</v>
      </c>
      <c r="D3576">
        <f t="shared" si="285"/>
        <v>568.43116687677264</v>
      </c>
      <c r="E3576" s="5">
        <f t="shared" si="282"/>
        <v>292.84539430818955</v>
      </c>
    </row>
    <row r="3577" spans="1:5">
      <c r="A3577" s="5">
        <f t="shared" si="283"/>
        <v>357600000</v>
      </c>
      <c r="B3577" s="5">
        <f t="shared" si="281"/>
        <v>8.7559704076402733E-2</v>
      </c>
      <c r="C3577" s="5">
        <f t="shared" si="284"/>
        <v>0.10997498831996183</v>
      </c>
      <c r="D3577">
        <f t="shared" si="285"/>
        <v>568.27220961534181</v>
      </c>
      <c r="E3577" s="5">
        <f t="shared" si="282"/>
        <v>292.76408488435715</v>
      </c>
    </row>
    <row r="3578" spans="1:5">
      <c r="A3578" s="5">
        <f t="shared" si="283"/>
        <v>357700000</v>
      </c>
      <c r="B3578" s="5">
        <f t="shared" si="281"/>
        <v>8.7584189452263025E-2</v>
      </c>
      <c r="C3578" s="5">
        <f t="shared" si="284"/>
        <v>0.11000574195204237</v>
      </c>
      <c r="D3578">
        <f t="shared" si="285"/>
        <v>568.11334123132849</v>
      </c>
      <c r="E3578" s="5">
        <f t="shared" si="282"/>
        <v>292.68282092346016</v>
      </c>
    </row>
    <row r="3579" spans="1:5">
      <c r="A3579" s="5">
        <f t="shared" si="283"/>
        <v>357800000</v>
      </c>
      <c r="B3579" s="5">
        <f t="shared" si="281"/>
        <v>8.7608674828123317E-2</v>
      </c>
      <c r="C3579" s="5">
        <f t="shared" si="284"/>
        <v>0.11003649558412289</v>
      </c>
      <c r="D3579">
        <f t="shared" si="285"/>
        <v>567.95456165021301</v>
      </c>
      <c r="E3579" s="5">
        <f t="shared" si="282"/>
        <v>292.60160238737973</v>
      </c>
    </row>
    <row r="3580" spans="1:5">
      <c r="A3580" s="5">
        <f t="shared" si="283"/>
        <v>357900000</v>
      </c>
      <c r="B3580" s="5">
        <f t="shared" si="281"/>
        <v>8.7633160203983609E-2</v>
      </c>
      <c r="C3580" s="5">
        <f t="shared" si="284"/>
        <v>0.11006724921620341</v>
      </c>
      <c r="D3580">
        <f t="shared" si="285"/>
        <v>567.79587079755868</v>
      </c>
      <c r="E3580" s="5">
        <f t="shared" si="282"/>
        <v>292.5204292380397</v>
      </c>
    </row>
    <row r="3581" spans="1:5">
      <c r="A3581" s="5">
        <f t="shared" si="283"/>
        <v>358000000</v>
      </c>
      <c r="B3581" s="5">
        <f t="shared" si="281"/>
        <v>8.7657645579843901E-2</v>
      </c>
      <c r="C3581" s="5">
        <f t="shared" si="284"/>
        <v>0.11009800284828394</v>
      </c>
      <c r="D3581">
        <f t="shared" si="285"/>
        <v>567.6372685990118</v>
      </c>
      <c r="E3581" s="5">
        <f t="shared" si="282"/>
        <v>292.43930143740664</v>
      </c>
    </row>
    <row r="3582" spans="1:5">
      <c r="A3582" s="5">
        <f t="shared" si="283"/>
        <v>358100000</v>
      </c>
      <c r="B3582" s="5">
        <f t="shared" si="281"/>
        <v>8.7682130955704193E-2</v>
      </c>
      <c r="C3582" s="5">
        <f t="shared" si="284"/>
        <v>0.11012875648036446</v>
      </c>
      <c r="D3582">
        <f t="shared" si="285"/>
        <v>567.47875498030226</v>
      </c>
      <c r="E3582" s="5">
        <f t="shared" si="282"/>
        <v>292.35821894748949</v>
      </c>
    </row>
    <row r="3583" spans="1:5">
      <c r="A3583" s="5">
        <f t="shared" si="283"/>
        <v>358200000</v>
      </c>
      <c r="B3583" s="5">
        <f t="shared" si="281"/>
        <v>8.7706616331564485E-2</v>
      </c>
      <c r="C3583" s="5">
        <f t="shared" si="284"/>
        <v>0.11015951011244499</v>
      </c>
      <c r="D3583">
        <f t="shared" si="285"/>
        <v>567.32032986724244</v>
      </c>
      <c r="E3583" s="5">
        <f t="shared" si="282"/>
        <v>292.27718173033935</v>
      </c>
    </row>
    <row r="3584" spans="1:5">
      <c r="A3584" s="5">
        <f t="shared" si="283"/>
        <v>358300000</v>
      </c>
      <c r="B3584" s="5">
        <f t="shared" si="281"/>
        <v>8.7731101707424777E-2</v>
      </c>
      <c r="C3584" s="5">
        <f t="shared" si="284"/>
        <v>0.11019026374452552</v>
      </c>
      <c r="D3584">
        <f t="shared" si="285"/>
        <v>567.16199318572762</v>
      </c>
      <c r="E3584" s="5">
        <f t="shared" si="282"/>
        <v>292.19618974805002</v>
      </c>
    </row>
    <row r="3585" spans="1:5">
      <c r="A3585" s="5">
        <f t="shared" si="283"/>
        <v>358400000</v>
      </c>
      <c r="B3585" s="5">
        <f t="shared" si="281"/>
        <v>8.7755587083285069E-2</v>
      </c>
      <c r="C3585" s="5">
        <f t="shared" si="284"/>
        <v>0.11022101737660604</v>
      </c>
      <c r="D3585">
        <f t="shared" si="285"/>
        <v>567.0037448617361</v>
      </c>
      <c r="E3585" s="5">
        <f t="shared" si="282"/>
        <v>292.11524296275752</v>
      </c>
    </row>
    <row r="3586" spans="1:5">
      <c r="A3586" s="5">
        <f t="shared" si="283"/>
        <v>358500000</v>
      </c>
      <c r="B3586" s="5">
        <f t="shared" si="281"/>
        <v>8.7780072459145361E-2</v>
      </c>
      <c r="C3586" s="5">
        <f t="shared" si="284"/>
        <v>0.11025177100868656</v>
      </c>
      <c r="D3586">
        <f t="shared" si="285"/>
        <v>566.84558482132843</v>
      </c>
      <c r="E3586" s="5">
        <f t="shared" si="282"/>
        <v>292.03434133664001</v>
      </c>
    </row>
    <row r="3587" spans="1:5">
      <c r="A3587" s="5">
        <f t="shared" si="283"/>
        <v>358600000</v>
      </c>
      <c r="B3587" s="5">
        <f t="shared" ref="B3587:B3650" si="286">A3587/(PI()*1300000000)</f>
        <v>8.7804557835005653E-2</v>
      </c>
      <c r="C3587" s="5">
        <f t="shared" si="284"/>
        <v>0.1102825246407671</v>
      </c>
      <c r="D3587">
        <f t="shared" si="285"/>
        <v>566.68751299064752</v>
      </c>
      <c r="E3587" s="5">
        <f t="shared" ref="E3587:E3650" si="287">($G$2*299792458/$G$6/2*9)^2/(4*$G$3*A3587)*(1+($G$7*$G$3*A3587)/($G$2*299792458/$G$6/2*9))^2</f>
        <v>291.9534848319181</v>
      </c>
    </row>
    <row r="3588" spans="1:5">
      <c r="A3588" s="5">
        <f t="shared" si="283"/>
        <v>358700000</v>
      </c>
      <c r="B3588" s="5">
        <f t="shared" si="286"/>
        <v>8.7829043210865945E-2</v>
      </c>
      <c r="C3588" s="5">
        <f t="shared" si="284"/>
        <v>0.11031327827284762</v>
      </c>
      <c r="D3588">
        <f t="shared" si="285"/>
        <v>566.52952929591925</v>
      </c>
      <c r="E3588" s="5">
        <f t="shared" si="287"/>
        <v>291.87267341085413</v>
      </c>
    </row>
    <row r="3589" spans="1:5">
      <c r="A3589" s="5">
        <f t="shared" si="283"/>
        <v>358800000</v>
      </c>
      <c r="B3589" s="5">
        <f t="shared" si="286"/>
        <v>8.7853528586726237E-2</v>
      </c>
      <c r="C3589" s="5">
        <f t="shared" si="284"/>
        <v>0.11034403190492814</v>
      </c>
      <c r="D3589">
        <f t="shared" si="285"/>
        <v>566.37163366345101</v>
      </c>
      <c r="E3589" s="5">
        <f t="shared" si="287"/>
        <v>291.79190703575296</v>
      </c>
    </row>
    <row r="3590" spans="1:5">
      <c r="A3590" s="5">
        <f t="shared" si="283"/>
        <v>358900000</v>
      </c>
      <c r="B3590" s="5">
        <f t="shared" si="286"/>
        <v>8.7878013962586529E-2</v>
      </c>
      <c r="C3590" s="5">
        <f t="shared" si="284"/>
        <v>0.11037478553700868</v>
      </c>
      <c r="D3590">
        <f t="shared" si="285"/>
        <v>566.21382601963285</v>
      </c>
      <c r="E3590" s="5">
        <f t="shared" si="287"/>
        <v>291.71118566896104</v>
      </c>
    </row>
    <row r="3591" spans="1:5">
      <c r="A3591" s="5">
        <f t="shared" si="283"/>
        <v>359000000</v>
      </c>
      <c r="B3591" s="5">
        <f t="shared" si="286"/>
        <v>8.7902499338446821E-2</v>
      </c>
      <c r="C3591" s="5">
        <f t="shared" si="284"/>
        <v>0.1104055391690892</v>
      </c>
      <c r="D3591">
        <f t="shared" si="285"/>
        <v>566.05610629093655</v>
      </c>
      <c r="E3591" s="5">
        <f t="shared" si="287"/>
        <v>291.63050927286713</v>
      </c>
    </row>
    <row r="3592" spans="1:5">
      <c r="A3592" s="5">
        <f t="shared" si="283"/>
        <v>359100000</v>
      </c>
      <c r="B3592" s="5">
        <f t="shared" si="286"/>
        <v>8.7926984714307113E-2</v>
      </c>
      <c r="C3592" s="5">
        <f t="shared" si="284"/>
        <v>0.11043629280116973</v>
      </c>
      <c r="D3592">
        <f t="shared" si="285"/>
        <v>565.898474403916</v>
      </c>
      <c r="E3592" s="5">
        <f t="shared" si="287"/>
        <v>291.54987780990166</v>
      </c>
    </row>
    <row r="3593" spans="1:5">
      <c r="A3593" s="5">
        <f t="shared" si="283"/>
        <v>359200000</v>
      </c>
      <c r="B3593" s="5">
        <f t="shared" si="286"/>
        <v>8.7951470090167405E-2</v>
      </c>
      <c r="C3593" s="5">
        <f t="shared" si="284"/>
        <v>0.11046704643325025</v>
      </c>
      <c r="D3593">
        <f t="shared" si="285"/>
        <v>565.74093028520656</v>
      </c>
      <c r="E3593" s="5">
        <f t="shared" si="287"/>
        <v>291.46929124253688</v>
      </c>
    </row>
    <row r="3594" spans="1:5">
      <c r="A3594" s="5">
        <f t="shared" si="283"/>
        <v>359300000</v>
      </c>
      <c r="B3594" s="5">
        <f t="shared" si="286"/>
        <v>8.7975955466027697E-2</v>
      </c>
      <c r="C3594" s="5">
        <f t="shared" si="284"/>
        <v>0.11049780006533078</v>
      </c>
      <c r="D3594">
        <f t="shared" si="285"/>
        <v>565.58347386152582</v>
      </c>
      <c r="E3594" s="5">
        <f t="shared" si="287"/>
        <v>291.38874953328695</v>
      </c>
    </row>
    <row r="3595" spans="1:5">
      <c r="A3595" s="5">
        <f t="shared" si="283"/>
        <v>359400000</v>
      </c>
      <c r="B3595" s="5">
        <f t="shared" si="286"/>
        <v>8.8000440841887975E-2</v>
      </c>
      <c r="C3595" s="5">
        <f t="shared" si="284"/>
        <v>0.11052855369741131</v>
      </c>
      <c r="D3595">
        <f t="shared" si="285"/>
        <v>565.42610505967218</v>
      </c>
      <c r="E3595" s="5">
        <f t="shared" si="287"/>
        <v>291.30825264470781</v>
      </c>
    </row>
    <row r="3596" spans="1:5">
      <c r="A3596" s="5">
        <f t="shared" si="283"/>
        <v>359500000</v>
      </c>
      <c r="B3596" s="5">
        <f t="shared" si="286"/>
        <v>8.8024926217748267E-2</v>
      </c>
      <c r="C3596" s="5">
        <f t="shared" si="284"/>
        <v>0.11055930732949183</v>
      </c>
      <c r="D3596">
        <f t="shared" si="285"/>
        <v>565.26882380652637</v>
      </c>
      <c r="E3596" s="5">
        <f t="shared" si="287"/>
        <v>291.22780053939675</v>
      </c>
    </row>
    <row r="3597" spans="1:5">
      <c r="A3597" s="5">
        <f t="shared" si="283"/>
        <v>359600000</v>
      </c>
      <c r="B3597" s="5">
        <f t="shared" si="286"/>
        <v>8.8049411593608559E-2</v>
      </c>
      <c r="C3597" s="5">
        <f t="shared" si="284"/>
        <v>0.11059006096157235</v>
      </c>
      <c r="D3597">
        <f t="shared" si="285"/>
        <v>565.11163002904959</v>
      </c>
      <c r="E3597" s="5">
        <f t="shared" si="287"/>
        <v>291.14739317999306</v>
      </c>
    </row>
    <row r="3598" spans="1:5">
      <c r="A3598" s="5">
        <f t="shared" si="283"/>
        <v>359700000</v>
      </c>
      <c r="B3598" s="5">
        <f t="shared" si="286"/>
        <v>8.8073896969468851E-2</v>
      </c>
      <c r="C3598" s="5">
        <f t="shared" si="284"/>
        <v>0.11062081459365289</v>
      </c>
      <c r="D3598">
        <f t="shared" si="285"/>
        <v>564.95452365428457</v>
      </c>
      <c r="E3598" s="5">
        <f t="shared" si="287"/>
        <v>291.06703052917726</v>
      </c>
    </row>
    <row r="3599" spans="1:5">
      <c r="A3599" s="5">
        <f t="shared" si="283"/>
        <v>359800000</v>
      </c>
      <c r="B3599" s="5">
        <f t="shared" si="286"/>
        <v>8.8098382345329143E-2</v>
      </c>
      <c r="C3599" s="5">
        <f t="shared" si="284"/>
        <v>0.11065156822573341</v>
      </c>
      <c r="D3599">
        <f t="shared" si="285"/>
        <v>564.79750460935577</v>
      </c>
      <c r="E3599" s="5">
        <f t="shared" si="287"/>
        <v>290.98671254967172</v>
      </c>
    </row>
    <row r="3600" spans="1:5">
      <c r="A3600" s="5">
        <f t="shared" si="283"/>
        <v>359900000</v>
      </c>
      <c r="B3600" s="5">
        <f t="shared" si="286"/>
        <v>8.8122867721189435E-2</v>
      </c>
      <c r="C3600" s="5">
        <f t="shared" si="284"/>
        <v>0.11068232185781393</v>
      </c>
      <c r="D3600">
        <f t="shared" si="285"/>
        <v>564.64057282146769</v>
      </c>
      <c r="E3600" s="5">
        <f t="shared" si="287"/>
        <v>290.90643920423958</v>
      </c>
    </row>
    <row r="3601" spans="1:5">
      <c r="A3601" s="5">
        <f t="shared" si="283"/>
        <v>360000000</v>
      </c>
      <c r="B3601" s="5">
        <f t="shared" si="286"/>
        <v>8.8147353097049727E-2</v>
      </c>
      <c r="C3601" s="5">
        <f t="shared" si="284"/>
        <v>0.11071307548989447</v>
      </c>
      <c r="D3601">
        <f t="shared" si="285"/>
        <v>564.48372821790622</v>
      </c>
      <c r="E3601" s="5">
        <f t="shared" si="287"/>
        <v>290.82621045568612</v>
      </c>
    </row>
    <row r="3602" spans="1:5">
      <c r="A3602" s="5">
        <f t="shared" si="283"/>
        <v>360100000</v>
      </c>
      <c r="B3602" s="5">
        <f t="shared" si="286"/>
        <v>8.8171838472910019E-2</v>
      </c>
      <c r="C3602" s="5">
        <f t="shared" si="284"/>
        <v>0.11074382912197499</v>
      </c>
      <c r="D3602">
        <f t="shared" si="285"/>
        <v>564.32697072603787</v>
      </c>
      <c r="E3602" s="5">
        <f t="shared" si="287"/>
        <v>290.74602626685743</v>
      </c>
    </row>
    <row r="3603" spans="1:5">
      <c r="A3603" s="5">
        <f t="shared" si="283"/>
        <v>360200000</v>
      </c>
      <c r="B3603" s="5">
        <f t="shared" si="286"/>
        <v>8.8196323848770311E-2</v>
      </c>
      <c r="C3603" s="5">
        <f t="shared" si="284"/>
        <v>0.11077458275405551</v>
      </c>
      <c r="D3603">
        <f t="shared" si="285"/>
        <v>564.17030027330986</v>
      </c>
      <c r="E3603" s="5">
        <f t="shared" si="287"/>
        <v>290.66588660064116</v>
      </c>
    </row>
    <row r="3604" spans="1:5">
      <c r="A3604" s="5">
        <f t="shared" si="283"/>
        <v>360300000</v>
      </c>
      <c r="B3604" s="5">
        <f t="shared" si="286"/>
        <v>8.8220809224630603E-2</v>
      </c>
      <c r="C3604" s="5">
        <f t="shared" si="284"/>
        <v>0.11080533638613604</v>
      </c>
      <c r="D3604">
        <f t="shared" si="285"/>
        <v>564.01371678725013</v>
      </c>
      <c r="E3604" s="5">
        <f t="shared" si="287"/>
        <v>290.58579141996586</v>
      </c>
    </row>
    <row r="3605" spans="1:5">
      <c r="A3605" s="5">
        <f t="shared" si="283"/>
        <v>360400000</v>
      </c>
      <c r="B3605" s="5">
        <f t="shared" si="286"/>
        <v>8.8245294600490895E-2</v>
      </c>
      <c r="C3605" s="5">
        <f t="shared" si="284"/>
        <v>0.11083609001821657</v>
      </c>
      <c r="D3605">
        <f t="shared" si="285"/>
        <v>563.85722019546688</v>
      </c>
      <c r="E3605" s="5">
        <f t="shared" si="287"/>
        <v>290.50574068780151</v>
      </c>
    </row>
    <row r="3606" spans="1:5">
      <c r="A3606" s="5">
        <f t="shared" si="283"/>
        <v>360500000</v>
      </c>
      <c r="B3606" s="5">
        <f t="shared" si="286"/>
        <v>8.8269779976351187E-2</v>
      </c>
      <c r="C3606" s="5">
        <f t="shared" si="284"/>
        <v>0.1108668436502971</v>
      </c>
      <c r="D3606">
        <f t="shared" si="285"/>
        <v>563.70081042564834</v>
      </c>
      <c r="E3606" s="5">
        <f t="shared" si="287"/>
        <v>290.42573436715901</v>
      </c>
    </row>
    <row r="3607" spans="1:5">
      <c r="A3607" s="5">
        <f t="shared" si="283"/>
        <v>360600000</v>
      </c>
      <c r="B3607" s="5">
        <f t="shared" si="286"/>
        <v>8.8294265352211479E-2</v>
      </c>
      <c r="C3607" s="5">
        <f t="shared" si="284"/>
        <v>0.11089759728237762</v>
      </c>
      <c r="D3607">
        <f t="shared" si="285"/>
        <v>563.54448740556359</v>
      </c>
      <c r="E3607" s="5">
        <f t="shared" si="287"/>
        <v>290.34577242109037</v>
      </c>
    </row>
    <row r="3608" spans="1:5">
      <c r="A3608" s="5">
        <f t="shared" si="283"/>
        <v>360700000</v>
      </c>
      <c r="B3608" s="5">
        <f t="shared" si="286"/>
        <v>8.8318750728071771E-2</v>
      </c>
      <c r="C3608" s="5">
        <f t="shared" si="284"/>
        <v>0.11092835091445814</v>
      </c>
      <c r="D3608">
        <f t="shared" si="285"/>
        <v>563.38825106306138</v>
      </c>
      <c r="E3608" s="5">
        <f t="shared" si="287"/>
        <v>290.26585481268864</v>
      </c>
    </row>
    <row r="3609" spans="1:5">
      <c r="A3609" s="5">
        <f t="shared" si="283"/>
        <v>360800000</v>
      </c>
      <c r="B3609" s="5">
        <f t="shared" si="286"/>
        <v>8.8343236103932063E-2</v>
      </c>
      <c r="C3609" s="5">
        <f t="shared" si="284"/>
        <v>0.11095910454653868</v>
      </c>
      <c r="D3609">
        <f t="shared" si="285"/>
        <v>563.23210132607051</v>
      </c>
      <c r="E3609" s="5">
        <f t="shared" si="287"/>
        <v>290.18598150508745</v>
      </c>
    </row>
    <row r="3610" spans="1:5">
      <c r="A3610" s="5">
        <f t="shared" si="283"/>
        <v>360900000</v>
      </c>
      <c r="B3610" s="5">
        <f t="shared" si="286"/>
        <v>8.8367721479792355E-2</v>
      </c>
      <c r="C3610" s="5">
        <f t="shared" si="284"/>
        <v>0.1109898581786192</v>
      </c>
      <c r="D3610">
        <f t="shared" si="285"/>
        <v>563.0760381225997</v>
      </c>
      <c r="E3610" s="5">
        <f t="shared" si="287"/>
        <v>290.1061524614617</v>
      </c>
    </row>
    <row r="3611" spans="1:5">
      <c r="A3611" s="5">
        <f t="shared" si="283"/>
        <v>361000000</v>
      </c>
      <c r="B3611" s="5">
        <f t="shared" si="286"/>
        <v>8.8392206855652647E-2</v>
      </c>
      <c r="C3611" s="5">
        <f t="shared" si="284"/>
        <v>0.11102061181069972</v>
      </c>
      <c r="D3611">
        <f t="shared" si="285"/>
        <v>562.92006138073748</v>
      </c>
      <c r="E3611" s="5">
        <f t="shared" si="287"/>
        <v>290.02636764502682</v>
      </c>
    </row>
    <row r="3612" spans="1:5">
      <c r="A3612" s="5">
        <f t="shared" si="283"/>
        <v>361100000</v>
      </c>
      <c r="B3612" s="5">
        <f t="shared" si="286"/>
        <v>8.8416692231512939E-2</v>
      </c>
      <c r="C3612" s="5">
        <f t="shared" si="284"/>
        <v>0.11105136544278026</v>
      </c>
      <c r="D3612">
        <f t="shared" si="285"/>
        <v>562.76417102865196</v>
      </c>
      <c r="E3612" s="5">
        <f t="shared" si="287"/>
        <v>289.94662701903917</v>
      </c>
    </row>
    <row r="3613" spans="1:5">
      <c r="A3613" s="5">
        <f t="shared" si="283"/>
        <v>361200000</v>
      </c>
      <c r="B3613" s="5">
        <f t="shared" si="286"/>
        <v>8.8441177607373231E-2</v>
      </c>
      <c r="C3613" s="5">
        <f t="shared" si="284"/>
        <v>0.11108211907486078</v>
      </c>
      <c r="D3613">
        <f t="shared" si="285"/>
        <v>562.60836699459094</v>
      </c>
      <c r="E3613" s="5">
        <f t="shared" si="287"/>
        <v>289.86693054679574</v>
      </c>
    </row>
    <row r="3614" spans="1:5">
      <c r="A3614" s="5">
        <f t="shared" si="283"/>
        <v>361300000</v>
      </c>
      <c r="B3614" s="5">
        <f t="shared" si="286"/>
        <v>8.8465662983233523E-2</v>
      </c>
      <c r="C3614" s="5">
        <f t="shared" si="284"/>
        <v>0.1111128727069413</v>
      </c>
      <c r="D3614">
        <f t="shared" si="285"/>
        <v>562.45264920688135</v>
      </c>
      <c r="E3614" s="5">
        <f t="shared" si="287"/>
        <v>289.78727819163402</v>
      </c>
    </row>
    <row r="3615" spans="1:5">
      <c r="A3615" s="5">
        <f t="shared" si="283"/>
        <v>361400000</v>
      </c>
      <c r="B3615" s="5">
        <f t="shared" si="286"/>
        <v>8.8490148359093815E-2</v>
      </c>
      <c r="C3615" s="5">
        <f t="shared" si="284"/>
        <v>0.11114362633902183</v>
      </c>
      <c r="D3615">
        <f t="shared" si="285"/>
        <v>562.29701759392981</v>
      </c>
      <c r="E3615" s="5">
        <f t="shared" si="287"/>
        <v>289.70766991693233</v>
      </c>
    </row>
    <row r="3616" spans="1:5">
      <c r="A3616" s="5">
        <f t="shared" si="283"/>
        <v>361500000</v>
      </c>
      <c r="B3616" s="5">
        <f t="shared" si="286"/>
        <v>8.8514633734954107E-2</v>
      </c>
      <c r="C3616" s="5">
        <f t="shared" si="284"/>
        <v>0.11117437997110236</v>
      </c>
      <c r="D3616">
        <f t="shared" si="285"/>
        <v>562.14147208422196</v>
      </c>
      <c r="E3616" s="5">
        <f t="shared" si="287"/>
        <v>289.62810568610928</v>
      </c>
    </row>
    <row r="3617" spans="1:5">
      <c r="A3617" s="5">
        <f t="shared" si="283"/>
        <v>361600000</v>
      </c>
      <c r="B3617" s="5">
        <f t="shared" si="286"/>
        <v>8.8539119110814399E-2</v>
      </c>
      <c r="C3617" s="5">
        <f t="shared" si="284"/>
        <v>0.11120513360318288</v>
      </c>
      <c r="D3617">
        <f t="shared" si="285"/>
        <v>561.98601260632256</v>
      </c>
      <c r="E3617" s="5">
        <f t="shared" si="287"/>
        <v>289.5485854626242</v>
      </c>
    </row>
    <row r="3618" spans="1:5">
      <c r="A3618" s="5">
        <f t="shared" si="283"/>
        <v>361700000</v>
      </c>
      <c r="B3618" s="5">
        <f t="shared" si="286"/>
        <v>8.8563604486674691E-2</v>
      </c>
      <c r="C3618" s="5">
        <f t="shared" si="284"/>
        <v>0.11123588723526341</v>
      </c>
      <c r="D3618">
        <f t="shared" si="285"/>
        <v>561.83063908887539</v>
      </c>
      <c r="E3618" s="5">
        <f t="shared" si="287"/>
        <v>289.46910920997641</v>
      </c>
    </row>
    <row r="3619" spans="1:5">
      <c r="A3619" s="5">
        <f t="shared" si="283"/>
        <v>361800000</v>
      </c>
      <c r="B3619" s="5">
        <f t="shared" si="286"/>
        <v>8.8588089862534983E-2</v>
      </c>
      <c r="C3619" s="5">
        <f t="shared" si="284"/>
        <v>0.11126664086734393</v>
      </c>
      <c r="D3619">
        <f t="shared" si="285"/>
        <v>561.67535146060322</v>
      </c>
      <c r="E3619" s="5">
        <f t="shared" si="287"/>
        <v>289.38967689170602</v>
      </c>
    </row>
    <row r="3620" spans="1:5">
      <c r="A3620" s="5">
        <f t="shared" si="283"/>
        <v>361900000</v>
      </c>
      <c r="B3620" s="5">
        <f t="shared" si="286"/>
        <v>8.8612575238395275E-2</v>
      </c>
      <c r="C3620" s="5">
        <f t="shared" si="284"/>
        <v>0.11129739449942447</v>
      </c>
      <c r="D3620">
        <f t="shared" si="285"/>
        <v>561.52014965030742</v>
      </c>
      <c r="E3620" s="5">
        <f t="shared" si="287"/>
        <v>289.31028847139322</v>
      </c>
    </row>
    <row r="3621" spans="1:5">
      <c r="A3621" s="5">
        <f t="shared" si="283"/>
        <v>362000000</v>
      </c>
      <c r="B3621" s="5">
        <f t="shared" si="286"/>
        <v>8.8637060614255567E-2</v>
      </c>
      <c r="C3621" s="5">
        <f t="shared" si="284"/>
        <v>0.11132814813150499</v>
      </c>
      <c r="D3621">
        <f t="shared" si="285"/>
        <v>561.36503358686798</v>
      </c>
      <c r="E3621" s="5">
        <f t="shared" si="287"/>
        <v>289.23094391265857</v>
      </c>
    </row>
    <row r="3622" spans="1:5">
      <c r="A3622" s="5">
        <f t="shared" si="283"/>
        <v>362100000</v>
      </c>
      <c r="B3622" s="5">
        <f t="shared" si="286"/>
        <v>8.8661545990115859E-2</v>
      </c>
      <c r="C3622" s="5">
        <f t="shared" si="284"/>
        <v>0.11135890176358551</v>
      </c>
      <c r="D3622">
        <f t="shared" si="285"/>
        <v>561.21000319924394</v>
      </c>
      <c r="E3622" s="5">
        <f t="shared" si="287"/>
        <v>289.15164317916253</v>
      </c>
    </row>
    <row r="3623" spans="1:5">
      <c r="A3623" s="5">
        <f t="shared" si="283"/>
        <v>362200000</v>
      </c>
      <c r="B3623" s="5">
        <f t="shared" si="286"/>
        <v>8.8686031365976151E-2</v>
      </c>
      <c r="C3623" s="5">
        <f t="shared" si="284"/>
        <v>0.11138965539566605</v>
      </c>
      <c r="D3623">
        <f t="shared" si="285"/>
        <v>561.05505841647221</v>
      </c>
      <c r="E3623" s="5">
        <f t="shared" si="287"/>
        <v>289.07238623460603</v>
      </c>
    </row>
    <row r="3624" spans="1:5">
      <c r="A3624" s="5">
        <f t="shared" si="283"/>
        <v>362300000</v>
      </c>
      <c r="B3624" s="5">
        <f t="shared" si="286"/>
        <v>8.8710516741836443E-2</v>
      </c>
      <c r="C3624" s="5">
        <f t="shared" si="284"/>
        <v>0.11142040902774657</v>
      </c>
      <c r="D3624">
        <f t="shared" si="285"/>
        <v>560.90019916766823</v>
      </c>
      <c r="E3624" s="5">
        <f t="shared" si="287"/>
        <v>288.99317304272995</v>
      </c>
    </row>
    <row r="3625" spans="1:5">
      <c r="A3625" s="5">
        <f t="shared" si="283"/>
        <v>362400000</v>
      </c>
      <c r="B3625" s="5">
        <f t="shared" si="286"/>
        <v>8.8735002117696735E-2</v>
      </c>
      <c r="C3625" s="5">
        <f t="shared" si="284"/>
        <v>0.11145116265982709</v>
      </c>
      <c r="D3625">
        <f t="shared" si="285"/>
        <v>560.74542538202604</v>
      </c>
      <c r="E3625" s="5">
        <f t="shared" si="287"/>
        <v>288.91400356731526</v>
      </c>
    </row>
    <row r="3626" spans="1:5">
      <c r="A3626" s="5">
        <f t="shared" si="283"/>
        <v>362500000</v>
      </c>
      <c r="B3626" s="5">
        <f t="shared" si="286"/>
        <v>8.8759487493557027E-2</v>
      </c>
      <c r="C3626" s="5">
        <f t="shared" si="284"/>
        <v>0.11148191629190762</v>
      </c>
      <c r="D3626">
        <f t="shared" si="285"/>
        <v>560.59073698881718</v>
      </c>
      <c r="E3626" s="5">
        <f t="shared" si="287"/>
        <v>288.83487777218278</v>
      </c>
    </row>
    <row r="3627" spans="1:5">
      <c r="A3627" s="5">
        <f t="shared" si="283"/>
        <v>362600000</v>
      </c>
      <c r="B3627" s="5">
        <f t="shared" si="286"/>
        <v>8.8783972869417319E-2</v>
      </c>
      <c r="C3627" s="5">
        <f t="shared" si="284"/>
        <v>0.11151266992398814</v>
      </c>
      <c r="D3627">
        <f t="shared" si="285"/>
        <v>560.43613391739166</v>
      </c>
      <c r="E3627" s="5">
        <f t="shared" si="287"/>
        <v>288.75579562119304</v>
      </c>
    </row>
    <row r="3628" spans="1:5">
      <c r="A3628" s="5">
        <f t="shared" si="283"/>
        <v>362700000</v>
      </c>
      <c r="B3628" s="5">
        <f t="shared" si="286"/>
        <v>8.8808458245277611E-2</v>
      </c>
      <c r="C3628" s="5">
        <f t="shared" si="284"/>
        <v>0.11154342355606867</v>
      </c>
      <c r="D3628">
        <f t="shared" si="285"/>
        <v>560.28161609717733</v>
      </c>
      <c r="E3628" s="5">
        <f t="shared" si="287"/>
        <v>288.67675707824696</v>
      </c>
    </row>
    <row r="3629" spans="1:5">
      <c r="A3629" s="5">
        <f t="shared" si="283"/>
        <v>362800000</v>
      </c>
      <c r="B3629" s="5">
        <f t="shared" si="286"/>
        <v>8.8832943621137903E-2</v>
      </c>
      <c r="C3629" s="5">
        <f t="shared" si="284"/>
        <v>0.1115741771881492</v>
      </c>
      <c r="D3629">
        <f t="shared" si="285"/>
        <v>560.12718345767985</v>
      </c>
      <c r="E3629" s="5">
        <f t="shared" si="287"/>
        <v>288.59776210728484</v>
      </c>
    </row>
    <row r="3630" spans="1:5">
      <c r="A3630" s="5">
        <f t="shared" ref="A3630:A3693" si="288">A3629+100000</f>
        <v>362900000</v>
      </c>
      <c r="B3630" s="5">
        <f t="shared" si="286"/>
        <v>8.8857428996998195E-2</v>
      </c>
      <c r="C3630" s="5">
        <f t="shared" ref="C3630:C3693" si="289">1.256*A3630/(PI()*$G$6)</f>
        <v>0.11160493082022972</v>
      </c>
      <c r="D3630">
        <f t="shared" ref="D3630:D3693" si="290">($G$2*299792458/$G$6/2*9)^2/(4*$G$3*A3630*(1-EXP(-(C3630/B3630)))^2)</f>
        <v>559.97283592848225</v>
      </c>
      <c r="E3630" s="5">
        <f t="shared" si="287"/>
        <v>288.51881067228686</v>
      </c>
    </row>
    <row r="3631" spans="1:5">
      <c r="A3631" s="5">
        <f t="shared" si="288"/>
        <v>363000000</v>
      </c>
      <c r="B3631" s="5">
        <f t="shared" si="286"/>
        <v>8.8881914372858473E-2</v>
      </c>
      <c r="C3631" s="5">
        <f t="shared" si="289"/>
        <v>0.11163568445231024</v>
      </c>
      <c r="D3631">
        <f t="shared" si="290"/>
        <v>559.81857343924582</v>
      </c>
      <c r="E3631" s="5">
        <f t="shared" si="287"/>
        <v>288.43990273727286</v>
      </c>
    </row>
    <row r="3632" spans="1:5">
      <c r="A3632" s="5">
        <f t="shared" si="288"/>
        <v>363100000</v>
      </c>
      <c r="B3632" s="5">
        <f t="shared" si="286"/>
        <v>8.8906399748718765E-2</v>
      </c>
      <c r="C3632" s="5">
        <f t="shared" si="289"/>
        <v>0.11166643808439078</v>
      </c>
      <c r="D3632">
        <f t="shared" si="290"/>
        <v>559.66439591970857</v>
      </c>
      <c r="E3632" s="5">
        <f t="shared" si="287"/>
        <v>288.3610382663025</v>
      </c>
    </row>
    <row r="3633" spans="1:5">
      <c r="A3633" s="5">
        <f t="shared" si="288"/>
        <v>363200000</v>
      </c>
      <c r="B3633" s="5">
        <f t="shared" si="286"/>
        <v>8.8930885124579057E-2</v>
      </c>
      <c r="C3633" s="5">
        <f t="shared" si="289"/>
        <v>0.1116971917164713</v>
      </c>
      <c r="D3633">
        <f t="shared" si="290"/>
        <v>559.51030329968671</v>
      </c>
      <c r="E3633" s="5">
        <f t="shared" si="287"/>
        <v>288.28221722347462</v>
      </c>
    </row>
    <row r="3634" spans="1:5">
      <c r="A3634" s="5">
        <f t="shared" si="288"/>
        <v>363300000</v>
      </c>
      <c r="B3634" s="5">
        <f t="shared" si="286"/>
        <v>8.8955370500439349E-2</v>
      </c>
      <c r="C3634" s="5">
        <f t="shared" si="289"/>
        <v>0.11172794534855184</v>
      </c>
      <c r="D3634">
        <f t="shared" si="290"/>
        <v>559.35629550907288</v>
      </c>
      <c r="E3634" s="5">
        <f t="shared" si="287"/>
        <v>288.20343957292806</v>
      </c>
    </row>
    <row r="3635" spans="1:5">
      <c r="A3635" s="5">
        <f t="shared" si="288"/>
        <v>363400000</v>
      </c>
      <c r="B3635" s="5">
        <f t="shared" si="286"/>
        <v>8.8979855876299641E-2</v>
      </c>
      <c r="C3635" s="5">
        <f t="shared" si="289"/>
        <v>0.11175869898063236</v>
      </c>
      <c r="D3635">
        <f t="shared" si="290"/>
        <v>559.2023724778378</v>
      </c>
      <c r="E3635" s="5">
        <f t="shared" si="287"/>
        <v>288.12470527884091</v>
      </c>
    </row>
    <row r="3636" spans="1:5">
      <c r="A3636" s="5">
        <f t="shared" si="288"/>
        <v>363500000</v>
      </c>
      <c r="B3636" s="5">
        <f t="shared" si="286"/>
        <v>8.9004341252159933E-2</v>
      </c>
      <c r="C3636" s="5">
        <f t="shared" si="289"/>
        <v>0.11178945261271288</v>
      </c>
      <c r="D3636">
        <f t="shared" si="290"/>
        <v>559.04853413602814</v>
      </c>
      <c r="E3636" s="5">
        <f t="shared" si="287"/>
        <v>288.04601430543028</v>
      </c>
    </row>
    <row r="3637" spans="1:5">
      <c r="A3637" s="5">
        <f t="shared" si="288"/>
        <v>363600000</v>
      </c>
      <c r="B3637" s="5">
        <f t="shared" si="286"/>
        <v>8.9028826628020225E-2</v>
      </c>
      <c r="C3637" s="5">
        <f t="shared" si="289"/>
        <v>0.11182020624479341</v>
      </c>
      <c r="D3637">
        <f t="shared" si="290"/>
        <v>558.89478041376844</v>
      </c>
      <c r="E3637" s="5">
        <f t="shared" si="287"/>
        <v>287.96736661695348</v>
      </c>
    </row>
    <row r="3638" spans="1:5">
      <c r="A3638" s="5">
        <f t="shared" si="288"/>
        <v>363700000</v>
      </c>
      <c r="B3638" s="5">
        <f t="shared" si="286"/>
        <v>8.9053312003880516E-2</v>
      </c>
      <c r="C3638" s="5">
        <f t="shared" si="289"/>
        <v>0.11185095987687393</v>
      </c>
      <c r="D3638">
        <f t="shared" si="290"/>
        <v>558.74111124125989</v>
      </c>
      <c r="E3638" s="5">
        <f t="shared" si="287"/>
        <v>287.8887621777065</v>
      </c>
    </row>
    <row r="3639" spans="1:5">
      <c r="A3639" s="5">
        <f t="shared" si="288"/>
        <v>363800000</v>
      </c>
      <c r="B3639" s="5">
        <f t="shared" si="286"/>
        <v>8.9077797379740808E-2</v>
      </c>
      <c r="C3639" s="5">
        <f t="shared" si="289"/>
        <v>0.11188171350895446</v>
      </c>
      <c r="D3639">
        <f t="shared" si="290"/>
        <v>558.58752654878015</v>
      </c>
      <c r="E3639" s="5">
        <f t="shared" si="287"/>
        <v>287.81020095202484</v>
      </c>
    </row>
    <row r="3640" spans="1:5">
      <c r="A3640" s="5">
        <f t="shared" si="288"/>
        <v>363900000</v>
      </c>
      <c r="B3640" s="5">
        <f t="shared" si="286"/>
        <v>8.91022827556011E-2</v>
      </c>
      <c r="C3640" s="5">
        <f t="shared" si="289"/>
        <v>0.11191246714103499</v>
      </c>
      <c r="D3640">
        <f t="shared" si="290"/>
        <v>558.43402626668376</v>
      </c>
      <c r="E3640" s="5">
        <f t="shared" si="287"/>
        <v>287.73168290428299</v>
      </c>
    </row>
    <row r="3641" spans="1:5">
      <c r="A3641" s="5">
        <f t="shared" si="288"/>
        <v>364000000</v>
      </c>
      <c r="B3641" s="5">
        <f t="shared" si="286"/>
        <v>8.9126768131461392E-2</v>
      </c>
      <c r="C3641" s="5">
        <f t="shared" si="289"/>
        <v>0.11194322077311551</v>
      </c>
      <c r="D3641">
        <f t="shared" si="290"/>
        <v>558.28061032540177</v>
      </c>
      <c r="E3641" s="5">
        <f t="shared" si="287"/>
        <v>287.65320799889491</v>
      </c>
    </row>
    <row r="3642" spans="1:5">
      <c r="A3642" s="5">
        <f t="shared" si="288"/>
        <v>364100000</v>
      </c>
      <c r="B3642" s="5">
        <f t="shared" si="286"/>
        <v>8.9151253507321684E-2</v>
      </c>
      <c r="C3642" s="5">
        <f t="shared" si="289"/>
        <v>0.11197397440519603</v>
      </c>
      <c r="D3642">
        <f t="shared" si="290"/>
        <v>558.12727865544139</v>
      </c>
      <c r="E3642" s="5">
        <f t="shared" si="287"/>
        <v>287.57477620031341</v>
      </c>
    </row>
    <row r="3643" spans="1:5">
      <c r="A3643" s="5">
        <f t="shared" si="288"/>
        <v>364200000</v>
      </c>
      <c r="B3643" s="5">
        <f t="shared" si="286"/>
        <v>8.9175738883181976E-2</v>
      </c>
      <c r="C3643" s="5">
        <f t="shared" si="289"/>
        <v>0.11200472803727657</v>
      </c>
      <c r="D3643">
        <f t="shared" si="290"/>
        <v>557.97403118738669</v>
      </c>
      <c r="E3643" s="5">
        <f t="shared" si="287"/>
        <v>287.49638747303038</v>
      </c>
    </row>
    <row r="3644" spans="1:5">
      <c r="A3644" s="5">
        <f t="shared" si="288"/>
        <v>364300000</v>
      </c>
      <c r="B3644" s="5">
        <f t="shared" si="286"/>
        <v>8.9200224259042268E-2</v>
      </c>
      <c r="C3644" s="5">
        <f t="shared" si="289"/>
        <v>0.11203548166935709</v>
      </c>
      <c r="D3644">
        <f t="shared" si="290"/>
        <v>557.82086785189745</v>
      </c>
      <c r="E3644" s="5">
        <f t="shared" si="287"/>
        <v>287.41804178157696</v>
      </c>
    </row>
    <row r="3645" spans="1:5">
      <c r="A3645" s="5">
        <f t="shared" si="288"/>
        <v>364400000</v>
      </c>
      <c r="B3645" s="5">
        <f t="shared" si="286"/>
        <v>8.922470963490256E-2</v>
      </c>
      <c r="C3645" s="5">
        <f t="shared" si="289"/>
        <v>0.11206623530143761</v>
      </c>
      <c r="D3645">
        <f t="shared" si="290"/>
        <v>557.66778857970974</v>
      </c>
      <c r="E3645" s="5">
        <f t="shared" si="287"/>
        <v>287.33973909052258</v>
      </c>
    </row>
    <row r="3646" spans="1:5">
      <c r="A3646" s="5">
        <f t="shared" si="288"/>
        <v>364500000</v>
      </c>
      <c r="B3646" s="5">
        <f t="shared" si="286"/>
        <v>8.9249195010762852E-2</v>
      </c>
      <c r="C3646" s="5">
        <f t="shared" si="289"/>
        <v>0.11209698893351815</v>
      </c>
      <c r="D3646">
        <f t="shared" si="290"/>
        <v>557.51479330163568</v>
      </c>
      <c r="E3646" s="5">
        <f t="shared" si="287"/>
        <v>287.26147936447632</v>
      </c>
    </row>
    <row r="3647" spans="1:5">
      <c r="A3647" s="5">
        <f t="shared" si="288"/>
        <v>364600000</v>
      </c>
      <c r="B3647" s="5">
        <f t="shared" si="286"/>
        <v>8.9273680386623144E-2</v>
      </c>
      <c r="C3647" s="5">
        <f t="shared" si="289"/>
        <v>0.11212774256559867</v>
      </c>
      <c r="D3647">
        <f t="shared" si="290"/>
        <v>557.36188194856345</v>
      </c>
      <c r="E3647" s="5">
        <f t="shared" si="287"/>
        <v>287.18326256808547</v>
      </c>
    </row>
    <row r="3648" spans="1:5">
      <c r="A3648" s="5">
        <f t="shared" si="288"/>
        <v>364700000</v>
      </c>
      <c r="B3648" s="5">
        <f t="shared" si="286"/>
        <v>8.9298165762483436E-2</v>
      </c>
      <c r="C3648" s="5">
        <f t="shared" si="289"/>
        <v>0.1121584961976792</v>
      </c>
      <c r="D3648">
        <f t="shared" si="290"/>
        <v>557.20905445145661</v>
      </c>
      <c r="E3648" s="5">
        <f t="shared" si="287"/>
        <v>287.10508866603664</v>
      </c>
    </row>
    <row r="3649" spans="1:5">
      <c r="A3649" s="5">
        <f t="shared" si="288"/>
        <v>364800000</v>
      </c>
      <c r="B3649" s="5">
        <f t="shared" si="286"/>
        <v>8.9322651138343728E-2</v>
      </c>
      <c r="C3649" s="5">
        <f t="shared" si="289"/>
        <v>0.11218924982975972</v>
      </c>
      <c r="D3649">
        <f t="shared" si="290"/>
        <v>557.05631074135476</v>
      </c>
      <c r="E3649" s="5">
        <f t="shared" si="287"/>
        <v>287.02695762305461</v>
      </c>
    </row>
    <row r="3650" spans="1:5">
      <c r="A3650" s="5">
        <f t="shared" si="288"/>
        <v>364900000</v>
      </c>
      <c r="B3650" s="5">
        <f t="shared" si="286"/>
        <v>8.934713651420402E-2</v>
      </c>
      <c r="C3650" s="5">
        <f t="shared" si="289"/>
        <v>0.11222000346184025</v>
      </c>
      <c r="D3650">
        <f t="shared" si="290"/>
        <v>556.90365074937301</v>
      </c>
      <c r="E3650" s="5">
        <f t="shared" si="287"/>
        <v>286.94886940390319</v>
      </c>
    </row>
    <row r="3651" spans="1:5">
      <c r="A3651" s="5">
        <f t="shared" si="288"/>
        <v>365000000</v>
      </c>
      <c r="B3651" s="5">
        <f t="shared" ref="B3651:B3714" si="291">A3651/(PI()*1300000000)</f>
        <v>8.9371621890064312E-2</v>
      </c>
      <c r="C3651" s="5">
        <f t="shared" si="289"/>
        <v>0.11225075709392078</v>
      </c>
      <c r="D3651">
        <f t="shared" si="290"/>
        <v>556.75107440670206</v>
      </c>
      <c r="E3651" s="5">
        <f t="shared" ref="E3651:E3714" si="292">($G$2*299792458/$G$6/2*9)^2/(4*$G$3*A3651)*(1+($G$7*$G$3*A3651)/($G$2*299792458/$G$6/2*9))^2</f>
        <v>286.8708239733848</v>
      </c>
    </row>
    <row r="3652" spans="1:5">
      <c r="A3652" s="5">
        <f t="shared" si="288"/>
        <v>365100000</v>
      </c>
      <c r="B3652" s="5">
        <f t="shared" si="291"/>
        <v>8.9396107265924604E-2</v>
      </c>
      <c r="C3652" s="5">
        <f t="shared" si="289"/>
        <v>0.1122815107260013</v>
      </c>
      <c r="D3652">
        <f t="shared" si="290"/>
        <v>556.59858164460752</v>
      </c>
      <c r="E3652" s="5">
        <f t="shared" si="292"/>
        <v>286.79282129634021</v>
      </c>
    </row>
    <row r="3653" spans="1:5">
      <c r="A3653" s="5">
        <f t="shared" si="288"/>
        <v>365200000</v>
      </c>
      <c r="B3653" s="5">
        <f t="shared" si="291"/>
        <v>8.9420592641784896E-2</v>
      </c>
      <c r="C3653" s="5">
        <f t="shared" si="289"/>
        <v>0.11231226435808182</v>
      </c>
      <c r="D3653">
        <f t="shared" si="290"/>
        <v>556.44617239443107</v>
      </c>
      <c r="E3653" s="5">
        <f t="shared" si="292"/>
        <v>286.71486133764898</v>
      </c>
    </row>
    <row r="3654" spans="1:5">
      <c r="A3654" s="5">
        <f t="shared" si="288"/>
        <v>365300000</v>
      </c>
      <c r="B3654" s="5">
        <f t="shared" si="291"/>
        <v>8.9445078017645188E-2</v>
      </c>
      <c r="C3654" s="5">
        <f t="shared" si="289"/>
        <v>0.11234301799016236</v>
      </c>
      <c r="D3654">
        <f t="shared" si="290"/>
        <v>556.29384658758897</v>
      </c>
      <c r="E3654" s="5">
        <f t="shared" si="292"/>
        <v>286.63694406222879</v>
      </c>
    </row>
    <row r="3655" spans="1:5">
      <c r="A3655" s="5">
        <f t="shared" si="288"/>
        <v>365400000</v>
      </c>
      <c r="B3655" s="5">
        <f t="shared" si="291"/>
        <v>8.946956339350548E-2</v>
      </c>
      <c r="C3655" s="5">
        <f t="shared" si="289"/>
        <v>0.11237377162224288</v>
      </c>
      <c r="D3655">
        <f t="shared" si="290"/>
        <v>556.14160415557262</v>
      </c>
      <c r="E3655" s="5">
        <f t="shared" si="292"/>
        <v>286.55906943503589</v>
      </c>
    </row>
    <row r="3656" spans="1:5">
      <c r="A3656" s="5">
        <f t="shared" si="288"/>
        <v>365500000</v>
      </c>
      <c r="B3656" s="5">
        <f t="shared" si="291"/>
        <v>8.9494048769365772E-2</v>
      </c>
      <c r="C3656" s="5">
        <f t="shared" si="289"/>
        <v>0.1124045252543234</v>
      </c>
      <c r="D3656">
        <f t="shared" si="290"/>
        <v>555.98944502994868</v>
      </c>
      <c r="E3656" s="5">
        <f t="shared" si="292"/>
        <v>286.48123742106509</v>
      </c>
    </row>
    <row r="3657" spans="1:5">
      <c r="A3657" s="5">
        <f t="shared" si="288"/>
        <v>365600000</v>
      </c>
      <c r="B3657" s="5">
        <f t="shared" si="291"/>
        <v>8.9518534145226064E-2</v>
      </c>
      <c r="C3657" s="5">
        <f t="shared" si="289"/>
        <v>0.11243527888640394</v>
      </c>
      <c r="D3657">
        <f t="shared" si="290"/>
        <v>555.8373691423584</v>
      </c>
      <c r="E3657" s="5">
        <f t="shared" si="292"/>
        <v>286.4034479853492</v>
      </c>
    </row>
    <row r="3658" spans="1:5">
      <c r="A3658" s="5">
        <f t="shared" si="288"/>
        <v>365700000</v>
      </c>
      <c r="B3658" s="5">
        <f t="shared" si="291"/>
        <v>8.9543019521086356E-2</v>
      </c>
      <c r="C3658" s="5">
        <f t="shared" si="289"/>
        <v>0.11246603251848446</v>
      </c>
      <c r="D3658">
        <f t="shared" si="290"/>
        <v>555.68537642451793</v>
      </c>
      <c r="E3658" s="5">
        <f t="shared" si="292"/>
        <v>286.32570109295938</v>
      </c>
    </row>
    <row r="3659" spans="1:5">
      <c r="A3659" s="5">
        <f t="shared" si="288"/>
        <v>365800000</v>
      </c>
      <c r="B3659" s="5">
        <f t="shared" si="291"/>
        <v>8.9567504896946648E-2</v>
      </c>
      <c r="C3659" s="5">
        <f t="shared" si="289"/>
        <v>0.11249678615056498</v>
      </c>
      <c r="D3659">
        <f t="shared" si="290"/>
        <v>555.53346680821824</v>
      </c>
      <c r="E3659" s="5">
        <f t="shared" si="292"/>
        <v>286.24799670900495</v>
      </c>
    </row>
    <row r="3660" spans="1:5">
      <c r="A3660" s="5">
        <f t="shared" si="288"/>
        <v>365900000</v>
      </c>
      <c r="B3660" s="5">
        <f t="shared" si="291"/>
        <v>8.959199027280694E-2</v>
      </c>
      <c r="C3660" s="5">
        <f t="shared" si="289"/>
        <v>0.11252753978264551</v>
      </c>
      <c r="D3660">
        <f t="shared" si="290"/>
        <v>555.38164022532453</v>
      </c>
      <c r="E3660" s="5">
        <f t="shared" si="292"/>
        <v>286.17033479863346</v>
      </c>
    </row>
    <row r="3661" spans="1:5">
      <c r="A3661" s="5">
        <f t="shared" si="288"/>
        <v>366000000</v>
      </c>
      <c r="B3661" s="5">
        <f t="shared" si="291"/>
        <v>8.9616475648667232E-2</v>
      </c>
      <c r="C3661" s="5">
        <f t="shared" si="289"/>
        <v>0.11255829341472603</v>
      </c>
      <c r="D3661">
        <f t="shared" si="290"/>
        <v>555.2298966077766</v>
      </c>
      <c r="E3661" s="5">
        <f t="shared" si="292"/>
        <v>286.09271532703042</v>
      </c>
    </row>
    <row r="3662" spans="1:5">
      <c r="A3662" s="5">
        <f t="shared" si="288"/>
        <v>366100000</v>
      </c>
      <c r="B3662" s="5">
        <f t="shared" si="291"/>
        <v>8.9640961024527524E-2</v>
      </c>
      <c r="C3662" s="5">
        <f t="shared" si="289"/>
        <v>0.11258904704680657</v>
      </c>
      <c r="D3662">
        <f t="shared" si="290"/>
        <v>555.07823588758868</v>
      </c>
      <c r="E3662" s="5">
        <f t="shared" si="292"/>
        <v>286.01513825941964</v>
      </c>
    </row>
    <row r="3663" spans="1:5">
      <c r="A3663" s="5">
        <f t="shared" si="288"/>
        <v>366200000</v>
      </c>
      <c r="B3663" s="5">
        <f t="shared" si="291"/>
        <v>8.9665446400387816E-2</v>
      </c>
      <c r="C3663" s="5">
        <f t="shared" si="289"/>
        <v>0.11261980067888709</v>
      </c>
      <c r="D3663">
        <f t="shared" si="290"/>
        <v>554.92665799684937</v>
      </c>
      <c r="E3663" s="5">
        <f t="shared" si="292"/>
        <v>285.93760356106247</v>
      </c>
    </row>
    <row r="3664" spans="1:5">
      <c r="A3664" s="5">
        <f t="shared" si="288"/>
        <v>366300000</v>
      </c>
      <c r="B3664" s="5">
        <f t="shared" si="291"/>
        <v>8.9689931776248108E-2</v>
      </c>
      <c r="C3664" s="5">
        <f t="shared" si="289"/>
        <v>0.11265055431096761</v>
      </c>
      <c r="D3664">
        <f t="shared" si="290"/>
        <v>554.77516286772106</v>
      </c>
      <c r="E3664" s="5">
        <f t="shared" si="292"/>
        <v>285.86011119725868</v>
      </c>
    </row>
    <row r="3665" spans="1:5">
      <c r="A3665" s="5">
        <f t="shared" si="288"/>
        <v>366400000</v>
      </c>
      <c r="B3665" s="5">
        <f t="shared" si="291"/>
        <v>8.97144171521084E-2</v>
      </c>
      <c r="C3665" s="5">
        <f t="shared" si="289"/>
        <v>0.11268130794304815</v>
      </c>
      <c r="D3665">
        <f t="shared" si="290"/>
        <v>554.6237504324406</v>
      </c>
      <c r="E3665" s="5">
        <f t="shared" si="292"/>
        <v>285.78266113334558</v>
      </c>
    </row>
    <row r="3666" spans="1:5">
      <c r="A3666" s="5">
        <f t="shared" si="288"/>
        <v>366500000</v>
      </c>
      <c r="B3666" s="5">
        <f t="shared" si="291"/>
        <v>8.9738902527968692E-2</v>
      </c>
      <c r="C3666" s="5">
        <f t="shared" si="289"/>
        <v>0.11271206157512867</v>
      </c>
      <c r="D3666">
        <f t="shared" si="290"/>
        <v>554.4724206233185</v>
      </c>
      <c r="E3666" s="5">
        <f t="shared" si="292"/>
        <v>285.70525333469851</v>
      </c>
    </row>
    <row r="3667" spans="1:5">
      <c r="A3667" s="5">
        <f t="shared" si="288"/>
        <v>366600000</v>
      </c>
      <c r="B3667" s="5">
        <f t="shared" si="291"/>
        <v>8.976338790382897E-2</v>
      </c>
      <c r="C3667" s="5">
        <f t="shared" si="289"/>
        <v>0.11274281520720919</v>
      </c>
      <c r="D3667">
        <f t="shared" si="290"/>
        <v>554.32117337273928</v>
      </c>
      <c r="E3667" s="5">
        <f t="shared" si="292"/>
        <v>285.6278877667304</v>
      </c>
    </row>
    <row r="3668" spans="1:5">
      <c r="A3668" s="5">
        <f t="shared" si="288"/>
        <v>366700000</v>
      </c>
      <c r="B3668" s="5">
        <f t="shared" si="291"/>
        <v>8.9787873279689262E-2</v>
      </c>
      <c r="C3668" s="5">
        <f t="shared" si="289"/>
        <v>0.11277356883928973</v>
      </c>
      <c r="D3668">
        <f t="shared" si="290"/>
        <v>554.17000861316114</v>
      </c>
      <c r="E3668" s="5">
        <f t="shared" si="292"/>
        <v>285.55056439489204</v>
      </c>
    </row>
    <row r="3669" spans="1:5">
      <c r="A3669" s="5">
        <f t="shared" si="288"/>
        <v>366800000</v>
      </c>
      <c r="B3669" s="5">
        <f t="shared" si="291"/>
        <v>8.9812358655549554E-2</v>
      </c>
      <c r="C3669" s="5">
        <f t="shared" si="289"/>
        <v>0.11280432247137025</v>
      </c>
      <c r="D3669">
        <f t="shared" si="290"/>
        <v>554.01892627711629</v>
      </c>
      <c r="E3669" s="5">
        <f t="shared" si="292"/>
        <v>285.47328318467197</v>
      </c>
    </row>
    <row r="3670" spans="1:5">
      <c r="A3670" s="5">
        <f t="shared" si="288"/>
        <v>366900000</v>
      </c>
      <c r="B3670" s="5">
        <f t="shared" si="291"/>
        <v>8.9836844031409846E-2</v>
      </c>
      <c r="C3670" s="5">
        <f t="shared" si="289"/>
        <v>0.11283507610345077</v>
      </c>
      <c r="D3670">
        <f t="shared" si="290"/>
        <v>553.86792629720969</v>
      </c>
      <c r="E3670" s="5">
        <f t="shared" si="292"/>
        <v>285.39604410159626</v>
      </c>
    </row>
    <row r="3671" spans="1:5">
      <c r="A3671" s="5">
        <f t="shared" si="288"/>
        <v>367000000</v>
      </c>
      <c r="B3671" s="5">
        <f t="shared" si="291"/>
        <v>8.9861329407270138E-2</v>
      </c>
      <c r="C3671" s="5">
        <f t="shared" si="289"/>
        <v>0.1128658297355313</v>
      </c>
      <c r="D3671">
        <f t="shared" si="290"/>
        <v>553.71700860612054</v>
      </c>
      <c r="E3671" s="5">
        <f t="shared" si="292"/>
        <v>285.31884711122848</v>
      </c>
    </row>
    <row r="3672" spans="1:5">
      <c r="A3672" s="5">
        <f t="shared" si="288"/>
        <v>367100000</v>
      </c>
      <c r="B3672" s="5">
        <f t="shared" si="291"/>
        <v>8.988581478313043E-2</v>
      </c>
      <c r="C3672" s="5">
        <f t="shared" si="289"/>
        <v>0.11289658336761182</v>
      </c>
      <c r="D3672">
        <f t="shared" si="290"/>
        <v>553.56617313660104</v>
      </c>
      <c r="E3672" s="5">
        <f t="shared" si="292"/>
        <v>285.24169217916977</v>
      </c>
    </row>
    <row r="3673" spans="1:5">
      <c r="A3673" s="5">
        <f t="shared" si="288"/>
        <v>367200000</v>
      </c>
      <c r="B3673" s="5">
        <f t="shared" si="291"/>
        <v>8.9910300158990722E-2</v>
      </c>
      <c r="C3673" s="5">
        <f t="shared" si="289"/>
        <v>0.11292733699969235</v>
      </c>
      <c r="D3673">
        <f t="shared" si="290"/>
        <v>553.41541982147658</v>
      </c>
      <c r="E3673" s="5">
        <f t="shared" si="292"/>
        <v>285.16457927105876</v>
      </c>
    </row>
    <row r="3674" spans="1:5">
      <c r="A3674" s="5">
        <f t="shared" si="288"/>
        <v>367300000</v>
      </c>
      <c r="B3674" s="5">
        <f t="shared" si="291"/>
        <v>8.9934785534851014E-2</v>
      </c>
      <c r="C3674" s="5">
        <f t="shared" si="289"/>
        <v>0.11295809063177288</v>
      </c>
      <c r="D3674">
        <f t="shared" si="290"/>
        <v>553.26474859364612</v>
      </c>
      <c r="E3674" s="5">
        <f t="shared" si="292"/>
        <v>285.0875083525716</v>
      </c>
    </row>
    <row r="3675" spans="1:5">
      <c r="A3675" s="5">
        <f t="shared" si="288"/>
        <v>367400000</v>
      </c>
      <c r="B3675" s="5">
        <f t="shared" si="291"/>
        <v>8.9959270910711306E-2</v>
      </c>
      <c r="C3675" s="5">
        <f t="shared" si="289"/>
        <v>0.1129888442638534</v>
      </c>
      <c r="D3675">
        <f t="shared" si="290"/>
        <v>553.11415938608116</v>
      </c>
      <c r="E3675" s="5">
        <f t="shared" si="292"/>
        <v>285.01047938942162</v>
      </c>
    </row>
    <row r="3676" spans="1:5">
      <c r="A3676" s="5">
        <f t="shared" si="288"/>
        <v>367500000</v>
      </c>
      <c r="B3676" s="5">
        <f t="shared" si="291"/>
        <v>8.9983756286571598E-2</v>
      </c>
      <c r="C3676" s="5">
        <f t="shared" si="289"/>
        <v>0.11301959789593394</v>
      </c>
      <c r="D3676">
        <f t="shared" si="290"/>
        <v>552.96365213182639</v>
      </c>
      <c r="E3676" s="5">
        <f t="shared" si="292"/>
        <v>284.93349234735967</v>
      </c>
    </row>
    <row r="3677" spans="1:5">
      <c r="A3677" s="5">
        <f t="shared" si="288"/>
        <v>367600000</v>
      </c>
      <c r="B3677" s="5">
        <f t="shared" si="291"/>
        <v>9.000824166243189E-2</v>
      </c>
      <c r="C3677" s="5">
        <f t="shared" si="289"/>
        <v>0.11305035152801446</v>
      </c>
      <c r="D3677">
        <f t="shared" si="290"/>
        <v>552.81322676399952</v>
      </c>
      <c r="E3677" s="5">
        <f t="shared" si="292"/>
        <v>284.85654719217365</v>
      </c>
    </row>
    <row r="3678" spans="1:5">
      <c r="A3678" s="5">
        <f t="shared" si="288"/>
        <v>367700000</v>
      </c>
      <c r="B3678" s="5">
        <f t="shared" si="291"/>
        <v>9.0032727038292182E-2</v>
      </c>
      <c r="C3678" s="5">
        <f t="shared" si="289"/>
        <v>0.11308110516009498</v>
      </c>
      <c r="D3678">
        <f t="shared" si="290"/>
        <v>552.66288321579066</v>
      </c>
      <c r="E3678" s="5">
        <f t="shared" si="292"/>
        <v>284.77964388968888</v>
      </c>
    </row>
    <row r="3679" spans="1:5">
      <c r="A3679" s="5">
        <f t="shared" si="288"/>
        <v>367800000</v>
      </c>
      <c r="B3679" s="5">
        <f t="shared" si="291"/>
        <v>9.0057212414152474E-2</v>
      </c>
      <c r="C3679" s="5">
        <f t="shared" si="289"/>
        <v>0.11311185879217552</v>
      </c>
      <c r="D3679">
        <f t="shared" si="290"/>
        <v>552.51262142046278</v>
      </c>
      <c r="E3679" s="5">
        <f t="shared" si="292"/>
        <v>284.70278240576783</v>
      </c>
    </row>
    <row r="3680" spans="1:5">
      <c r="A3680" s="5">
        <f t="shared" si="288"/>
        <v>367900000</v>
      </c>
      <c r="B3680" s="5">
        <f t="shared" si="291"/>
        <v>9.0081697790012766E-2</v>
      </c>
      <c r="C3680" s="5">
        <f t="shared" si="289"/>
        <v>0.11314261242425604</v>
      </c>
      <c r="D3680">
        <f t="shared" si="290"/>
        <v>552.36244131135152</v>
      </c>
      <c r="E3680" s="5">
        <f t="shared" si="292"/>
        <v>284.62596270630985</v>
      </c>
    </row>
    <row r="3681" spans="1:5">
      <c r="A3681" s="5">
        <f t="shared" si="288"/>
        <v>368000000</v>
      </c>
      <c r="B3681" s="5">
        <f t="shared" si="291"/>
        <v>9.0106183165873058E-2</v>
      </c>
      <c r="C3681" s="5">
        <f t="shared" si="289"/>
        <v>0.11317336605633656</v>
      </c>
      <c r="D3681">
        <f t="shared" si="290"/>
        <v>552.21234282186481</v>
      </c>
      <c r="E3681" s="5">
        <f t="shared" si="292"/>
        <v>284.54918475725145</v>
      </c>
    </row>
    <row r="3682" spans="1:5">
      <c r="A3682" s="5">
        <f t="shared" si="288"/>
        <v>368100000</v>
      </c>
      <c r="B3682" s="5">
        <f t="shared" si="291"/>
        <v>9.013066854173335E-2</v>
      </c>
      <c r="C3682" s="5">
        <f t="shared" si="289"/>
        <v>0.11320411968841709</v>
      </c>
      <c r="D3682">
        <f t="shared" si="290"/>
        <v>552.06232588548278</v>
      </c>
      <c r="E3682" s="5">
        <f t="shared" si="292"/>
        <v>284.47244852456646</v>
      </c>
    </row>
    <row r="3683" spans="1:5">
      <c r="A3683" s="5">
        <f t="shared" si="288"/>
        <v>368200000</v>
      </c>
      <c r="B3683" s="5">
        <f t="shared" si="291"/>
        <v>9.0155153917593642E-2</v>
      </c>
      <c r="C3683" s="5">
        <f t="shared" si="289"/>
        <v>0.11323487332049761</v>
      </c>
      <c r="D3683">
        <f t="shared" si="290"/>
        <v>551.91239043575831</v>
      </c>
      <c r="E3683" s="5">
        <f t="shared" si="292"/>
        <v>284.39575397426523</v>
      </c>
    </row>
    <row r="3684" spans="1:5">
      <c r="A3684" s="5">
        <f t="shared" si="288"/>
        <v>368300000</v>
      </c>
      <c r="B3684" s="5">
        <f t="shared" si="291"/>
        <v>9.0179639293453934E-2</v>
      </c>
      <c r="C3684" s="5">
        <f t="shared" si="289"/>
        <v>0.11326562695257814</v>
      </c>
      <c r="D3684">
        <f t="shared" si="290"/>
        <v>551.76253640631614</v>
      </c>
      <c r="E3684" s="5">
        <f t="shared" si="292"/>
        <v>284.31910107239543</v>
      </c>
    </row>
    <row r="3685" spans="1:5">
      <c r="A3685" s="5">
        <f t="shared" si="288"/>
        <v>368400000</v>
      </c>
      <c r="B3685" s="5">
        <f t="shared" si="291"/>
        <v>9.0204124669314226E-2</v>
      </c>
      <c r="C3685" s="5">
        <f t="shared" si="289"/>
        <v>0.11329638058465867</v>
      </c>
      <c r="D3685">
        <f t="shared" si="290"/>
        <v>551.61276373085286</v>
      </c>
      <c r="E3685" s="5">
        <f t="shared" si="292"/>
        <v>284.24248978504124</v>
      </c>
    </row>
    <row r="3686" spans="1:5">
      <c r="A3686" s="5">
        <f t="shared" si="288"/>
        <v>368500000</v>
      </c>
      <c r="B3686" s="5">
        <f t="shared" si="291"/>
        <v>9.0228610045174518E-2</v>
      </c>
      <c r="C3686" s="5">
        <f t="shared" si="289"/>
        <v>0.11332713421673919</v>
      </c>
      <c r="D3686">
        <f t="shared" si="290"/>
        <v>551.4630723431377</v>
      </c>
      <c r="E3686" s="5">
        <f t="shared" si="292"/>
        <v>284.16592007832389</v>
      </c>
    </row>
    <row r="3687" spans="1:5">
      <c r="A3687" s="5">
        <f t="shared" si="288"/>
        <v>368600000</v>
      </c>
      <c r="B3687" s="5">
        <f t="shared" si="291"/>
        <v>9.025309542103481E-2</v>
      </c>
      <c r="C3687" s="5">
        <f t="shared" si="289"/>
        <v>0.11335788784881971</v>
      </c>
      <c r="D3687">
        <f t="shared" si="290"/>
        <v>551.31346217701093</v>
      </c>
      <c r="E3687" s="5">
        <f t="shared" si="292"/>
        <v>284.0893919184013</v>
      </c>
    </row>
    <row r="3688" spans="1:5">
      <c r="A3688" s="5">
        <f t="shared" si="288"/>
        <v>368700000</v>
      </c>
      <c r="B3688" s="5">
        <f t="shared" si="291"/>
        <v>9.0277580796895102E-2</v>
      </c>
      <c r="C3688" s="5">
        <f t="shared" si="289"/>
        <v>0.11338864148090025</v>
      </c>
      <c r="D3688">
        <f t="shared" si="290"/>
        <v>551.16393316638528</v>
      </c>
      <c r="E3688" s="5">
        <f t="shared" si="292"/>
        <v>284.01290527146824</v>
      </c>
    </row>
    <row r="3689" spans="1:5">
      <c r="A3689" s="5">
        <f t="shared" si="288"/>
        <v>368800000</v>
      </c>
      <c r="B3689" s="5">
        <f t="shared" si="291"/>
        <v>9.0302066172755394E-2</v>
      </c>
      <c r="C3689" s="5">
        <f t="shared" si="289"/>
        <v>0.11341939511298077</v>
      </c>
      <c r="D3689">
        <f t="shared" si="290"/>
        <v>551.0144852452446</v>
      </c>
      <c r="E3689" s="5">
        <f t="shared" si="292"/>
        <v>283.93646010375568</v>
      </c>
    </row>
    <row r="3690" spans="1:5">
      <c r="A3690" s="5">
        <f t="shared" si="288"/>
        <v>368900000</v>
      </c>
      <c r="B3690" s="5">
        <f t="shared" si="291"/>
        <v>9.0326551548615686E-2</v>
      </c>
      <c r="C3690" s="5">
        <f t="shared" si="289"/>
        <v>0.1134501487450613</v>
      </c>
      <c r="D3690">
        <f t="shared" si="290"/>
        <v>550.86511834764497</v>
      </c>
      <c r="E3690" s="5">
        <f t="shared" si="292"/>
        <v>283.86005638153176</v>
      </c>
    </row>
    <row r="3691" spans="1:5">
      <c r="A3691" s="5">
        <f t="shared" si="288"/>
        <v>369000000</v>
      </c>
      <c r="B3691" s="5">
        <f t="shared" si="291"/>
        <v>9.0351036924475978E-2</v>
      </c>
      <c r="C3691" s="5">
        <f t="shared" si="289"/>
        <v>0.11348090237714183</v>
      </c>
      <c r="D3691">
        <f t="shared" si="290"/>
        <v>550.71583240771338</v>
      </c>
      <c r="E3691" s="5">
        <f t="shared" si="292"/>
        <v>283.78369407110085</v>
      </c>
    </row>
    <row r="3692" spans="1:5">
      <c r="A3692" s="5">
        <f t="shared" si="288"/>
        <v>369100000</v>
      </c>
      <c r="B3692" s="5">
        <f t="shared" si="291"/>
        <v>9.037552230033627E-2</v>
      </c>
      <c r="C3692" s="5">
        <f t="shared" si="289"/>
        <v>0.11351165600922235</v>
      </c>
      <c r="D3692">
        <f t="shared" si="290"/>
        <v>550.56662735964835</v>
      </c>
      <c r="E3692" s="5">
        <f t="shared" si="292"/>
        <v>283.70737313880409</v>
      </c>
    </row>
    <row r="3693" spans="1:5">
      <c r="A3693" s="5">
        <f t="shared" si="288"/>
        <v>369200000</v>
      </c>
      <c r="B3693" s="5">
        <f t="shared" si="291"/>
        <v>9.0400007676196562E-2</v>
      </c>
      <c r="C3693" s="5">
        <f t="shared" si="289"/>
        <v>0.11354240964130288</v>
      </c>
      <c r="D3693">
        <f t="shared" si="290"/>
        <v>550.41750313772002</v>
      </c>
      <c r="E3693" s="5">
        <f t="shared" si="292"/>
        <v>283.63109355101886</v>
      </c>
    </row>
    <row r="3694" spans="1:5">
      <c r="A3694" s="5">
        <f t="shared" ref="A3694:A3757" si="293">A3693+100000</f>
        <v>369300000</v>
      </c>
      <c r="B3694" s="5">
        <f t="shared" si="291"/>
        <v>9.0424493052056854E-2</v>
      </c>
      <c r="C3694" s="5">
        <f t="shared" ref="C3694:C3757" si="294">1.256*A3694/(PI()*$G$6)</f>
        <v>0.1135731632733834</v>
      </c>
      <c r="D3694">
        <f t="shared" ref="D3694:D3757" si="295">($G$2*299792458/$G$6/2*9)^2/(4*$G$3*A3694*(1-EXP(-(C3694/B3694)))^2)</f>
        <v>550.26845967626923</v>
      </c>
      <c r="E3694" s="5">
        <f t="shared" si="292"/>
        <v>283.55485527415902</v>
      </c>
    </row>
    <row r="3695" spans="1:5">
      <c r="A3695" s="5">
        <f t="shared" si="293"/>
        <v>369400000</v>
      </c>
      <c r="B3695" s="5">
        <f t="shared" si="291"/>
        <v>9.0448978427917145E-2</v>
      </c>
      <c r="C3695" s="5">
        <f t="shared" si="294"/>
        <v>0.11360391690546393</v>
      </c>
      <c r="D3695">
        <f t="shared" si="295"/>
        <v>550.11949690970823</v>
      </c>
      <c r="E3695" s="5">
        <f t="shared" si="292"/>
        <v>283.47865827467484</v>
      </c>
    </row>
    <row r="3696" spans="1:5">
      <c r="A3696" s="5">
        <f t="shared" si="293"/>
        <v>369500000</v>
      </c>
      <c r="B3696" s="5">
        <f t="shared" si="291"/>
        <v>9.0473463803777437E-2</v>
      </c>
      <c r="C3696" s="5">
        <f t="shared" si="294"/>
        <v>0.11363467053754446</v>
      </c>
      <c r="D3696">
        <f t="shared" si="295"/>
        <v>549.97061477252021</v>
      </c>
      <c r="E3696" s="5">
        <f t="shared" si="292"/>
        <v>283.40250251905292</v>
      </c>
    </row>
    <row r="3697" spans="1:5">
      <c r="A3697" s="5">
        <f t="shared" si="293"/>
        <v>369600000</v>
      </c>
      <c r="B3697" s="5">
        <f t="shared" si="291"/>
        <v>9.0497949179637729E-2</v>
      </c>
      <c r="C3697" s="5">
        <f t="shared" si="294"/>
        <v>0.11366542416962498</v>
      </c>
      <c r="D3697">
        <f t="shared" si="295"/>
        <v>549.82181319925928</v>
      </c>
      <c r="E3697" s="5">
        <f t="shared" si="292"/>
        <v>283.32638797381622</v>
      </c>
    </row>
    <row r="3698" spans="1:5">
      <c r="A3698" s="5">
        <f t="shared" si="293"/>
        <v>369700000</v>
      </c>
      <c r="B3698" s="5">
        <f t="shared" si="291"/>
        <v>9.0522434555498021E-2</v>
      </c>
      <c r="C3698" s="5">
        <f t="shared" si="294"/>
        <v>0.1136961778017055</v>
      </c>
      <c r="D3698">
        <f t="shared" si="295"/>
        <v>549.67309212455018</v>
      </c>
      <c r="E3698" s="5">
        <f t="shared" si="292"/>
        <v>283.25031460552339</v>
      </c>
    </row>
    <row r="3699" spans="1:5">
      <c r="A3699" s="5">
        <f t="shared" si="293"/>
        <v>369800000</v>
      </c>
      <c r="B3699" s="5">
        <f t="shared" si="291"/>
        <v>9.0546919931358313E-2</v>
      </c>
      <c r="C3699" s="5">
        <f t="shared" si="294"/>
        <v>0.11372693143378604</v>
      </c>
      <c r="D3699">
        <f t="shared" si="295"/>
        <v>549.5244514830888</v>
      </c>
      <c r="E3699" s="5">
        <f t="shared" si="292"/>
        <v>283.17428238077008</v>
      </c>
    </row>
    <row r="3700" spans="1:5">
      <c r="A3700" s="5">
        <f t="shared" si="293"/>
        <v>369900000</v>
      </c>
      <c r="B3700" s="5">
        <f t="shared" si="291"/>
        <v>9.0571405307218605E-2</v>
      </c>
      <c r="C3700" s="5">
        <f t="shared" si="294"/>
        <v>0.11375768506586656</v>
      </c>
      <c r="D3700">
        <f t="shared" si="295"/>
        <v>549.37589120964105</v>
      </c>
      <c r="E3700" s="5">
        <f t="shared" si="292"/>
        <v>283.09829126618752</v>
      </c>
    </row>
    <row r="3701" spans="1:5">
      <c r="A3701" s="5">
        <f t="shared" si="293"/>
        <v>370000000</v>
      </c>
      <c r="B3701" s="5">
        <f t="shared" si="291"/>
        <v>9.0595890683078897E-2</v>
      </c>
      <c r="C3701" s="5">
        <f t="shared" si="294"/>
        <v>0.11378843869794708</v>
      </c>
      <c r="D3701">
        <f t="shared" si="295"/>
        <v>549.22741123904382</v>
      </c>
      <c r="E3701" s="5">
        <f t="shared" si="292"/>
        <v>283.022341228443</v>
      </c>
    </row>
    <row r="3702" spans="1:5">
      <c r="A3702" s="5">
        <f t="shared" si="293"/>
        <v>370100000</v>
      </c>
      <c r="B3702" s="5">
        <f t="shared" si="291"/>
        <v>9.0620376058939175E-2</v>
      </c>
      <c r="C3702" s="5">
        <f t="shared" si="294"/>
        <v>0.11381919233002762</v>
      </c>
      <c r="D3702">
        <f t="shared" si="295"/>
        <v>549.07901150620421</v>
      </c>
      <c r="E3702" s="5">
        <f t="shared" si="292"/>
        <v>282.94643223424015</v>
      </c>
    </row>
    <row r="3703" spans="1:5">
      <c r="A3703" s="5">
        <f t="shared" si="293"/>
        <v>370200000</v>
      </c>
      <c r="B3703" s="5">
        <f t="shared" si="291"/>
        <v>9.0644861434799467E-2</v>
      </c>
      <c r="C3703" s="5">
        <f t="shared" si="294"/>
        <v>0.11384994596210814</v>
      </c>
      <c r="D3703">
        <f t="shared" si="295"/>
        <v>548.93069194610007</v>
      </c>
      <c r="E3703" s="5">
        <f t="shared" si="292"/>
        <v>282.8705642503183</v>
      </c>
    </row>
    <row r="3704" spans="1:5">
      <c r="A3704" s="5">
        <f t="shared" si="293"/>
        <v>370300000</v>
      </c>
      <c r="B3704" s="5">
        <f t="shared" si="291"/>
        <v>9.0669346810659759E-2</v>
      </c>
      <c r="C3704" s="5">
        <f t="shared" si="294"/>
        <v>0.11388069959418867</v>
      </c>
      <c r="D3704">
        <f t="shared" si="295"/>
        <v>548.78245249377858</v>
      </c>
      <c r="E3704" s="5">
        <f t="shared" si="292"/>
        <v>282.79473724345291</v>
      </c>
    </row>
    <row r="3705" spans="1:5">
      <c r="A3705" s="5">
        <f t="shared" si="293"/>
        <v>370400000</v>
      </c>
      <c r="B3705" s="5">
        <f t="shared" si="291"/>
        <v>9.0693832186520051E-2</v>
      </c>
      <c r="C3705" s="5">
        <f t="shared" si="294"/>
        <v>0.11391145322626919</v>
      </c>
      <c r="D3705">
        <f t="shared" si="295"/>
        <v>548.63429308435809</v>
      </c>
      <c r="E3705" s="5">
        <f t="shared" si="292"/>
        <v>282.71895118045506</v>
      </c>
    </row>
    <row r="3706" spans="1:5">
      <c r="A3706" s="5">
        <f t="shared" si="293"/>
        <v>370500000</v>
      </c>
      <c r="B3706" s="5">
        <f t="shared" si="291"/>
        <v>9.0718317562380343E-2</v>
      </c>
      <c r="C3706" s="5">
        <f t="shared" si="294"/>
        <v>0.11394220685834971</v>
      </c>
      <c r="D3706">
        <f t="shared" si="295"/>
        <v>548.48621365302631</v>
      </c>
      <c r="E3706" s="5">
        <f t="shared" si="292"/>
        <v>282.64320602817219</v>
      </c>
    </row>
    <row r="3707" spans="1:5">
      <c r="A3707" s="5">
        <f t="shared" si="293"/>
        <v>370600000</v>
      </c>
      <c r="B3707" s="5">
        <f t="shared" si="291"/>
        <v>9.0742802938240635E-2</v>
      </c>
      <c r="C3707" s="5">
        <f t="shared" si="294"/>
        <v>0.11397296049043025</v>
      </c>
      <c r="D3707">
        <f t="shared" si="295"/>
        <v>548.33821413504097</v>
      </c>
      <c r="E3707" s="5">
        <f t="shared" si="292"/>
        <v>282.56750175348662</v>
      </c>
    </row>
    <row r="3708" spans="1:5">
      <c r="A3708" s="5">
        <f t="shared" si="293"/>
        <v>370700000</v>
      </c>
      <c r="B3708" s="5">
        <f t="shared" si="291"/>
        <v>9.0767288314100927E-2</v>
      </c>
      <c r="C3708" s="5">
        <f t="shared" si="294"/>
        <v>0.11400371412251077</v>
      </c>
      <c r="D3708">
        <f t="shared" si="295"/>
        <v>548.19029446573029</v>
      </c>
      <c r="E3708" s="5">
        <f t="shared" si="292"/>
        <v>282.49183832331727</v>
      </c>
    </row>
    <row r="3709" spans="1:5">
      <c r="A3709" s="5">
        <f t="shared" si="293"/>
        <v>370800000</v>
      </c>
      <c r="B3709" s="5">
        <f t="shared" si="291"/>
        <v>9.0791773689961219E-2</v>
      </c>
      <c r="C3709" s="5">
        <f t="shared" si="294"/>
        <v>0.11403446775459129</v>
      </c>
      <c r="D3709">
        <f t="shared" si="295"/>
        <v>548.04245458049149</v>
      </c>
      <c r="E3709" s="5">
        <f t="shared" si="292"/>
        <v>282.41621570461837</v>
      </c>
    </row>
    <row r="3710" spans="1:5">
      <c r="A3710" s="5">
        <f t="shared" si="293"/>
        <v>370900000</v>
      </c>
      <c r="B3710" s="5">
        <f t="shared" si="291"/>
        <v>9.0816259065821511E-2</v>
      </c>
      <c r="C3710" s="5">
        <f t="shared" si="294"/>
        <v>0.11406522138667183</v>
      </c>
      <c r="D3710">
        <f t="shared" si="295"/>
        <v>547.89469441479162</v>
      </c>
      <c r="E3710" s="5">
        <f t="shared" si="292"/>
        <v>282.3406338643797</v>
      </c>
    </row>
    <row r="3711" spans="1:5">
      <c r="A3711" s="5">
        <f t="shared" si="293"/>
        <v>371000000</v>
      </c>
      <c r="B3711" s="5">
        <f t="shared" si="291"/>
        <v>9.0840744441681803E-2</v>
      </c>
      <c r="C3711" s="5">
        <f t="shared" si="294"/>
        <v>0.11409597501875235</v>
      </c>
      <c r="D3711">
        <f t="shared" si="295"/>
        <v>547.74701390416772</v>
      </c>
      <c r="E3711" s="5">
        <f t="shared" si="292"/>
        <v>282.2650927696269</v>
      </c>
    </row>
    <row r="3712" spans="1:5">
      <c r="A3712" s="5">
        <f t="shared" si="293"/>
        <v>371100000</v>
      </c>
      <c r="B3712" s="5">
        <f t="shared" si="291"/>
        <v>9.0865229817542095E-2</v>
      </c>
      <c r="C3712" s="5">
        <f t="shared" si="294"/>
        <v>0.11412672865083287</v>
      </c>
      <c r="D3712">
        <f t="shared" si="295"/>
        <v>547.59941298422586</v>
      </c>
      <c r="E3712" s="5">
        <f t="shared" si="292"/>
        <v>282.1895923874211</v>
      </c>
    </row>
    <row r="3713" spans="1:5">
      <c r="A3713" s="5">
        <f t="shared" si="293"/>
        <v>371200000</v>
      </c>
      <c r="B3713" s="5">
        <f t="shared" si="291"/>
        <v>9.0889715193402387E-2</v>
      </c>
      <c r="C3713" s="5">
        <f t="shared" si="294"/>
        <v>0.11415748228291341</v>
      </c>
      <c r="D3713">
        <f t="shared" si="295"/>
        <v>547.45189159064171</v>
      </c>
      <c r="E3713" s="5">
        <f t="shared" si="292"/>
        <v>282.11413268485859</v>
      </c>
    </row>
    <row r="3714" spans="1:5">
      <c r="A3714" s="5">
        <f t="shared" si="293"/>
        <v>371300000</v>
      </c>
      <c r="B3714" s="5">
        <f t="shared" si="291"/>
        <v>9.0914200569262679E-2</v>
      </c>
      <c r="C3714" s="5">
        <f t="shared" si="294"/>
        <v>0.11418823591499393</v>
      </c>
      <c r="D3714">
        <f t="shared" si="295"/>
        <v>547.30444965916035</v>
      </c>
      <c r="E3714" s="5">
        <f t="shared" si="292"/>
        <v>282.03871362907165</v>
      </c>
    </row>
    <row r="3715" spans="1:5">
      <c r="A3715" s="5">
        <f t="shared" si="293"/>
        <v>371400000</v>
      </c>
      <c r="B3715" s="5">
        <f t="shared" ref="B3715:B3778" si="296">A3715/(PI()*1300000000)</f>
        <v>9.0938685945122971E-2</v>
      </c>
      <c r="C3715" s="5">
        <f t="shared" si="294"/>
        <v>0.11421898954707445</v>
      </c>
      <c r="D3715">
        <f t="shared" si="295"/>
        <v>547.15708712559569</v>
      </c>
      <c r="E3715" s="5">
        <f t="shared" ref="E3715:E3778" si="297">($G$2*299792458/$G$6/2*9)^2/(4*$G$3*A3715)*(1+($G$7*$G$3*A3715)/($G$2*299792458/$G$6/2*9))^2</f>
        <v>281.96333518722753</v>
      </c>
    </row>
    <row r="3716" spans="1:5">
      <c r="A3716" s="5">
        <f t="shared" si="293"/>
        <v>371500000</v>
      </c>
      <c r="B3716" s="5">
        <f t="shared" si="296"/>
        <v>9.0963171320983263E-2</v>
      </c>
      <c r="C3716" s="5">
        <f t="shared" si="294"/>
        <v>0.11424974317915498</v>
      </c>
      <c r="D3716">
        <f t="shared" si="295"/>
        <v>547.00980392583097</v>
      </c>
      <c r="E3716" s="5">
        <f t="shared" si="297"/>
        <v>281.88799732652888</v>
      </c>
    </row>
    <row r="3717" spans="1:5">
      <c r="A3717" s="5">
        <f t="shared" si="293"/>
        <v>371600000</v>
      </c>
      <c r="B3717" s="5">
        <f t="shared" si="296"/>
        <v>9.0987656696843555E-2</v>
      </c>
      <c r="C3717" s="5">
        <f t="shared" si="294"/>
        <v>0.1142804968112355</v>
      </c>
      <c r="D3717">
        <f t="shared" si="295"/>
        <v>546.86259999581864</v>
      </c>
      <c r="E3717" s="5">
        <f t="shared" si="297"/>
        <v>281.81270001421376</v>
      </c>
    </row>
    <row r="3718" spans="1:5">
      <c r="A3718" s="5">
        <f t="shared" si="293"/>
        <v>371700000</v>
      </c>
      <c r="B3718" s="5">
        <f t="shared" si="296"/>
        <v>9.1012142072703847E-2</v>
      </c>
      <c r="C3718" s="5">
        <f t="shared" si="294"/>
        <v>0.11431125044331603</v>
      </c>
      <c r="D3718">
        <f t="shared" si="295"/>
        <v>546.71547527157986</v>
      </c>
      <c r="E3718" s="5">
        <f t="shared" si="297"/>
        <v>281.73744321755561</v>
      </c>
    </row>
    <row r="3719" spans="1:5">
      <c r="A3719" s="5">
        <f t="shared" si="293"/>
        <v>371800000</v>
      </c>
      <c r="B3719" s="5">
        <f t="shared" si="296"/>
        <v>9.1036627448564139E-2</v>
      </c>
      <c r="C3719" s="5">
        <f t="shared" si="294"/>
        <v>0.11434200407539656</v>
      </c>
      <c r="D3719">
        <f t="shared" si="295"/>
        <v>546.56842968920444</v>
      </c>
      <c r="E3719" s="5">
        <f t="shared" si="297"/>
        <v>281.66222690386275</v>
      </c>
    </row>
    <row r="3720" spans="1:5">
      <c r="A3720" s="5">
        <f t="shared" si="293"/>
        <v>371900000</v>
      </c>
      <c r="B3720" s="5">
        <f t="shared" si="296"/>
        <v>9.1061112824424431E-2</v>
      </c>
      <c r="C3720" s="5">
        <f t="shared" si="294"/>
        <v>0.11437275770747708</v>
      </c>
      <c r="D3720">
        <f t="shared" si="295"/>
        <v>546.4214631848514</v>
      </c>
      <c r="E3720" s="5">
        <f t="shared" si="297"/>
        <v>281.58705104047903</v>
      </c>
    </row>
    <row r="3721" spans="1:5">
      <c r="A3721" s="5">
        <f t="shared" si="293"/>
        <v>372000000</v>
      </c>
      <c r="B3721" s="5">
        <f t="shared" si="296"/>
        <v>9.1085598200284723E-2</v>
      </c>
      <c r="C3721" s="5">
        <f t="shared" si="294"/>
        <v>0.11440351133955762</v>
      </c>
      <c r="D3721">
        <f t="shared" si="295"/>
        <v>546.27457569474791</v>
      </c>
      <c r="E3721" s="5">
        <f t="shared" si="297"/>
        <v>281.51191559478298</v>
      </c>
    </row>
    <row r="3722" spans="1:5">
      <c r="A3722" s="5">
        <f t="shared" si="293"/>
        <v>372100000</v>
      </c>
      <c r="B3722" s="5">
        <f t="shared" si="296"/>
        <v>9.1110083576145015E-2</v>
      </c>
      <c r="C3722" s="5">
        <f t="shared" si="294"/>
        <v>0.11443426497163814</v>
      </c>
      <c r="D3722">
        <f t="shared" si="295"/>
        <v>546.12776715518999</v>
      </c>
      <c r="E3722" s="5">
        <f t="shared" si="297"/>
        <v>281.43682053418877</v>
      </c>
    </row>
    <row r="3723" spans="1:5">
      <c r="A3723" s="5">
        <f t="shared" si="293"/>
        <v>372200000</v>
      </c>
      <c r="B3723" s="5">
        <f t="shared" si="296"/>
        <v>9.1134568952005307E-2</v>
      </c>
      <c r="C3723" s="5">
        <f t="shared" si="294"/>
        <v>0.11446501860371866</v>
      </c>
      <c r="D3723">
        <f t="shared" si="295"/>
        <v>545.98103750254222</v>
      </c>
      <c r="E3723" s="5">
        <f t="shared" si="297"/>
        <v>281.36176582614513</v>
      </c>
    </row>
    <row r="3724" spans="1:5">
      <c r="A3724" s="5">
        <f t="shared" si="293"/>
        <v>372300000</v>
      </c>
      <c r="B3724" s="5">
        <f t="shared" si="296"/>
        <v>9.1159054327865599E-2</v>
      </c>
      <c r="C3724" s="5">
        <f t="shared" si="294"/>
        <v>0.1144957722357992</v>
      </c>
      <c r="D3724">
        <f t="shared" si="295"/>
        <v>545.8343866732373</v>
      </c>
      <c r="E3724" s="5">
        <f t="shared" si="297"/>
        <v>281.28675143813604</v>
      </c>
    </row>
    <row r="3725" spans="1:5">
      <c r="A3725" s="5">
        <f t="shared" si="293"/>
        <v>372400000</v>
      </c>
      <c r="B3725" s="5">
        <f t="shared" si="296"/>
        <v>9.1183539703725891E-2</v>
      </c>
      <c r="C3725" s="5">
        <f t="shared" si="294"/>
        <v>0.11452652586787972</v>
      </c>
      <c r="D3725">
        <f t="shared" si="295"/>
        <v>545.68781460377613</v>
      </c>
      <c r="E3725" s="5">
        <f t="shared" si="297"/>
        <v>281.21177733767991</v>
      </c>
    </row>
    <row r="3726" spans="1:5">
      <c r="A3726" s="5">
        <f t="shared" si="293"/>
        <v>372500000</v>
      </c>
      <c r="B3726" s="5">
        <f t="shared" si="296"/>
        <v>9.1208025079586183E-2</v>
      </c>
      <c r="C3726" s="5">
        <f t="shared" si="294"/>
        <v>0.11455727949996024</v>
      </c>
      <c r="D3726">
        <f t="shared" si="295"/>
        <v>545.54132123072816</v>
      </c>
      <c r="E3726" s="5">
        <f t="shared" si="297"/>
        <v>281.13684349233057</v>
      </c>
    </row>
    <row r="3727" spans="1:5">
      <c r="A3727" s="5">
        <f t="shared" si="293"/>
        <v>372600000</v>
      </c>
      <c r="B3727" s="5">
        <f t="shared" si="296"/>
        <v>9.1232510455446475E-2</v>
      </c>
      <c r="C3727" s="5">
        <f t="shared" si="294"/>
        <v>0.11458803313204077</v>
      </c>
      <c r="D3727">
        <f t="shared" si="295"/>
        <v>545.39490649073059</v>
      </c>
      <c r="E3727" s="5">
        <f t="shared" si="297"/>
        <v>281.06194986967665</v>
      </c>
    </row>
    <row r="3728" spans="1:5">
      <c r="A3728" s="5">
        <f t="shared" si="293"/>
        <v>372700000</v>
      </c>
      <c r="B3728" s="5">
        <f t="shared" si="296"/>
        <v>9.1256995831306767E-2</v>
      </c>
      <c r="C3728" s="5">
        <f t="shared" si="294"/>
        <v>0.11461878676412129</v>
      </c>
      <c r="D3728">
        <f t="shared" si="295"/>
        <v>545.24857032048885</v>
      </c>
      <c r="E3728" s="5">
        <f t="shared" si="297"/>
        <v>280.98709643734128</v>
      </c>
    </row>
    <row r="3729" spans="1:5">
      <c r="A3729" s="5">
        <f t="shared" si="293"/>
        <v>372800000</v>
      </c>
      <c r="B3729" s="5">
        <f t="shared" si="296"/>
        <v>9.1281481207167059E-2</v>
      </c>
      <c r="C3729" s="5">
        <f t="shared" si="294"/>
        <v>0.11464954039620182</v>
      </c>
      <c r="D3729">
        <f t="shared" si="295"/>
        <v>545.10231265677635</v>
      </c>
      <c r="E3729" s="5">
        <f t="shared" si="297"/>
        <v>280.91228316298242</v>
      </c>
    </row>
    <row r="3730" spans="1:5">
      <c r="A3730" s="5">
        <f t="shared" si="293"/>
        <v>372900000</v>
      </c>
      <c r="B3730" s="5">
        <f t="shared" si="296"/>
        <v>9.1305966583027351E-2</v>
      </c>
      <c r="C3730" s="5">
        <f t="shared" si="294"/>
        <v>0.11468029402828235</v>
      </c>
      <c r="D3730">
        <f t="shared" si="295"/>
        <v>544.95613343643402</v>
      </c>
      <c r="E3730" s="5">
        <f t="shared" si="297"/>
        <v>280.83751001429289</v>
      </c>
    </row>
    <row r="3731" spans="1:5">
      <c r="A3731" s="5">
        <f t="shared" si="293"/>
        <v>373000000</v>
      </c>
      <c r="B3731" s="5">
        <f t="shared" si="296"/>
        <v>9.1330451958887643E-2</v>
      </c>
      <c r="C3731" s="5">
        <f t="shared" si="294"/>
        <v>0.11471104766036287</v>
      </c>
      <c r="D3731">
        <f t="shared" si="295"/>
        <v>544.81003259637066</v>
      </c>
      <c r="E3731" s="5">
        <f t="shared" si="297"/>
        <v>280.76277695899995</v>
      </c>
    </row>
    <row r="3732" spans="1:5">
      <c r="A3732" s="5">
        <f t="shared" si="293"/>
        <v>373100000</v>
      </c>
      <c r="B3732" s="5">
        <f t="shared" si="296"/>
        <v>9.1354937334747935E-2</v>
      </c>
      <c r="C3732" s="5">
        <f t="shared" si="294"/>
        <v>0.11474180129244339</v>
      </c>
      <c r="D3732">
        <f t="shared" si="295"/>
        <v>544.66401007356262</v>
      </c>
      <c r="E3732" s="5">
        <f t="shared" si="297"/>
        <v>280.6880839648656</v>
      </c>
    </row>
    <row r="3733" spans="1:5">
      <c r="A3733" s="5">
        <f t="shared" si="293"/>
        <v>373200000</v>
      </c>
      <c r="B3733" s="5">
        <f t="shared" si="296"/>
        <v>9.1379422710608227E-2</v>
      </c>
      <c r="C3733" s="5">
        <f t="shared" si="294"/>
        <v>0.11477255492452393</v>
      </c>
      <c r="D3733">
        <f t="shared" si="295"/>
        <v>544.51806580505422</v>
      </c>
      <c r="E3733" s="5">
        <f t="shared" si="297"/>
        <v>280.61343099968633</v>
      </c>
    </row>
    <row r="3734" spans="1:5">
      <c r="A3734" s="5">
        <f t="shared" si="293"/>
        <v>373300000</v>
      </c>
      <c r="B3734" s="5">
        <f t="shared" si="296"/>
        <v>9.1403908086468519E-2</v>
      </c>
      <c r="C3734" s="5">
        <f t="shared" si="294"/>
        <v>0.11480330855660445</v>
      </c>
      <c r="D3734">
        <f t="shared" si="295"/>
        <v>544.37219972795674</v>
      </c>
      <c r="E3734" s="5">
        <f t="shared" si="297"/>
        <v>280.53881803129315</v>
      </c>
    </row>
    <row r="3735" spans="1:5">
      <c r="A3735" s="5">
        <f t="shared" si="293"/>
        <v>373400000</v>
      </c>
      <c r="B3735" s="5">
        <f t="shared" si="296"/>
        <v>9.1428393462328811E-2</v>
      </c>
      <c r="C3735" s="5">
        <f t="shared" si="294"/>
        <v>0.11483406218868498</v>
      </c>
      <c r="D3735">
        <f t="shared" si="295"/>
        <v>544.22641177944888</v>
      </c>
      <c r="E3735" s="5">
        <f t="shared" si="297"/>
        <v>280.46424502755133</v>
      </c>
    </row>
    <row r="3736" spans="1:5">
      <c r="A3736" s="5">
        <f t="shared" si="293"/>
        <v>373500000</v>
      </c>
      <c r="B3736" s="5">
        <f t="shared" si="296"/>
        <v>9.1452878838189103E-2</v>
      </c>
      <c r="C3736" s="5">
        <f t="shared" si="294"/>
        <v>0.11486481582076551</v>
      </c>
      <c r="D3736">
        <f t="shared" si="295"/>
        <v>544.0807018967771</v>
      </c>
      <c r="E3736" s="5">
        <f t="shared" si="297"/>
        <v>280.389711956361</v>
      </c>
    </row>
    <row r="3737" spans="1:5">
      <c r="A3737" s="5">
        <f t="shared" si="293"/>
        <v>373600000</v>
      </c>
      <c r="B3737" s="5">
        <f t="shared" si="296"/>
        <v>9.1477364214049395E-2</v>
      </c>
      <c r="C3737" s="5">
        <f t="shared" si="294"/>
        <v>0.11489556945284603</v>
      </c>
      <c r="D3737">
        <f t="shared" si="295"/>
        <v>543.93507001725436</v>
      </c>
      <c r="E3737" s="5">
        <f t="shared" si="297"/>
        <v>280.31521878565633</v>
      </c>
    </row>
    <row r="3738" spans="1:5">
      <c r="A3738" s="5">
        <f t="shared" si="293"/>
        <v>373700000</v>
      </c>
      <c r="B3738" s="5">
        <f t="shared" si="296"/>
        <v>9.1501849589909673E-2</v>
      </c>
      <c r="C3738" s="5">
        <f t="shared" si="294"/>
        <v>0.11492632308492656</v>
      </c>
      <c r="D3738">
        <f t="shared" si="295"/>
        <v>543.78951607826116</v>
      </c>
      <c r="E3738" s="5">
        <f t="shared" si="297"/>
        <v>280.24076548340588</v>
      </c>
    </row>
    <row r="3739" spans="1:5">
      <c r="A3739" s="5">
        <f t="shared" si="293"/>
        <v>373800000</v>
      </c>
      <c r="B3739" s="5">
        <f t="shared" si="296"/>
        <v>9.1526334965769965E-2</v>
      </c>
      <c r="C3739" s="5">
        <f t="shared" si="294"/>
        <v>0.11495707671700708</v>
      </c>
      <c r="D3739">
        <f t="shared" si="295"/>
        <v>543.64404001724517</v>
      </c>
      <c r="E3739" s="5">
        <f t="shared" si="297"/>
        <v>280.16635201761244</v>
      </c>
    </row>
    <row r="3740" spans="1:5">
      <c r="A3740" s="5">
        <f t="shared" si="293"/>
        <v>373900000</v>
      </c>
      <c r="B3740" s="5">
        <f t="shared" si="296"/>
        <v>9.1550820341630257E-2</v>
      </c>
      <c r="C3740" s="5">
        <f t="shared" si="294"/>
        <v>0.11498783034908761</v>
      </c>
      <c r="D3740">
        <f t="shared" si="295"/>
        <v>543.49864177172037</v>
      </c>
      <c r="E3740" s="5">
        <f t="shared" si="297"/>
        <v>280.09197835631318</v>
      </c>
    </row>
    <row r="3741" spans="1:5">
      <c r="A3741" s="5">
        <f t="shared" si="293"/>
        <v>374000000</v>
      </c>
      <c r="B3741" s="5">
        <f t="shared" si="296"/>
        <v>9.1575305717490549E-2</v>
      </c>
      <c r="C3741" s="5">
        <f t="shared" si="294"/>
        <v>0.11501858398116814</v>
      </c>
      <c r="D3741">
        <f t="shared" si="295"/>
        <v>543.3533212792679</v>
      </c>
      <c r="E3741" s="5">
        <f t="shared" si="297"/>
        <v>280.01764446757932</v>
      </c>
    </row>
    <row r="3742" spans="1:5">
      <c r="A3742" s="5">
        <f t="shared" si="293"/>
        <v>374100000</v>
      </c>
      <c r="B3742" s="5">
        <f t="shared" si="296"/>
        <v>9.1599791093350841E-2</v>
      </c>
      <c r="C3742" s="5">
        <f t="shared" si="294"/>
        <v>0.11504933761324866</v>
      </c>
      <c r="D3742">
        <f t="shared" si="295"/>
        <v>543.20807847753599</v>
      </c>
      <c r="E3742" s="5">
        <f t="shared" si="297"/>
        <v>279.94335031951636</v>
      </c>
    </row>
    <row r="3743" spans="1:5">
      <c r="A3743" s="5">
        <f t="shared" si="293"/>
        <v>374200000</v>
      </c>
      <c r="B3743" s="5">
        <f t="shared" si="296"/>
        <v>9.1624276469211133E-2</v>
      </c>
      <c r="C3743" s="5">
        <f t="shared" si="294"/>
        <v>0.11508009124532918</v>
      </c>
      <c r="D3743">
        <f t="shared" si="295"/>
        <v>543.06291330423903</v>
      </c>
      <c r="E3743" s="5">
        <f t="shared" si="297"/>
        <v>279.86909588026356</v>
      </c>
    </row>
    <row r="3744" spans="1:5">
      <c r="A3744" s="5">
        <f t="shared" si="293"/>
        <v>374300000</v>
      </c>
      <c r="B3744" s="5">
        <f t="shared" si="296"/>
        <v>9.1648761845071425E-2</v>
      </c>
      <c r="C3744" s="5">
        <f t="shared" si="294"/>
        <v>0.11511084487740972</v>
      </c>
      <c r="D3744">
        <f t="shared" si="295"/>
        <v>542.91782569715792</v>
      </c>
      <c r="E3744" s="5">
        <f t="shared" si="297"/>
        <v>279.79488111799469</v>
      </c>
    </row>
    <row r="3745" spans="1:5">
      <c r="A3745" s="5">
        <f t="shared" si="293"/>
        <v>374400000</v>
      </c>
      <c r="B3745" s="5">
        <f t="shared" si="296"/>
        <v>9.1673247220931717E-2</v>
      </c>
      <c r="C3745" s="5">
        <f t="shared" si="294"/>
        <v>0.11514159850949024</v>
      </c>
      <c r="D3745">
        <f t="shared" si="295"/>
        <v>542.77281559414052</v>
      </c>
      <c r="E3745" s="5">
        <f t="shared" si="297"/>
        <v>279.72070600091712</v>
      </c>
    </row>
    <row r="3746" spans="1:5">
      <c r="A3746" s="5">
        <f t="shared" si="293"/>
        <v>374500000</v>
      </c>
      <c r="B3746" s="5">
        <f t="shared" si="296"/>
        <v>9.1697732596792009E-2</v>
      </c>
      <c r="C3746" s="5">
        <f t="shared" si="294"/>
        <v>0.11517235214157076</v>
      </c>
      <c r="D3746">
        <f t="shared" si="295"/>
        <v>542.62788293310075</v>
      </c>
      <c r="E3746" s="5">
        <f t="shared" si="297"/>
        <v>279.64657049727248</v>
      </c>
    </row>
    <row r="3747" spans="1:5">
      <c r="A3747" s="5">
        <f t="shared" si="293"/>
        <v>374600000</v>
      </c>
      <c r="B3747" s="5">
        <f t="shared" si="296"/>
        <v>9.1722217972652301E-2</v>
      </c>
      <c r="C3747" s="5">
        <f t="shared" si="294"/>
        <v>0.1152031057736513</v>
      </c>
      <c r="D3747">
        <f t="shared" si="295"/>
        <v>542.48302765201879</v>
      </c>
      <c r="E3747" s="5">
        <f t="shared" si="297"/>
        <v>279.57247457533606</v>
      </c>
    </row>
    <row r="3748" spans="1:5">
      <c r="A3748" s="5">
        <f t="shared" si="293"/>
        <v>374700000</v>
      </c>
      <c r="B3748" s="5">
        <f t="shared" si="296"/>
        <v>9.1746703348512593E-2</v>
      </c>
      <c r="C3748" s="5">
        <f t="shared" si="294"/>
        <v>0.11523385940573182</v>
      </c>
      <c r="D3748">
        <f t="shared" si="295"/>
        <v>542.33824968894112</v>
      </c>
      <c r="E3748" s="5">
        <f t="shared" si="297"/>
        <v>279.49841820341732</v>
      </c>
    </row>
    <row r="3749" spans="1:5">
      <c r="A3749" s="5">
        <f t="shared" si="293"/>
        <v>374800000</v>
      </c>
      <c r="B3749" s="5">
        <f t="shared" si="296"/>
        <v>9.1771188724372885E-2</v>
      </c>
      <c r="C3749" s="5">
        <f t="shared" si="294"/>
        <v>0.11526461303781235</v>
      </c>
      <c r="D3749">
        <f t="shared" si="295"/>
        <v>542.19354898198037</v>
      </c>
      <c r="E3749" s="5">
        <f t="shared" si="297"/>
        <v>279.42440134985918</v>
      </c>
    </row>
    <row r="3750" spans="1:5">
      <c r="A3750" s="5">
        <f t="shared" si="293"/>
        <v>374900000</v>
      </c>
      <c r="B3750" s="5">
        <f t="shared" si="296"/>
        <v>9.1795674100233177E-2</v>
      </c>
      <c r="C3750" s="5">
        <f t="shared" si="294"/>
        <v>0.11529536666989287</v>
      </c>
      <c r="D3750">
        <f t="shared" si="295"/>
        <v>542.04892546931501</v>
      </c>
      <c r="E3750" s="5">
        <f t="shared" si="297"/>
        <v>279.35042398303864</v>
      </c>
    </row>
    <row r="3751" spans="1:5">
      <c r="A3751" s="5">
        <f t="shared" si="293"/>
        <v>375000000</v>
      </c>
      <c r="B3751" s="5">
        <f t="shared" si="296"/>
        <v>9.1820159476093469E-2</v>
      </c>
      <c r="C3751" s="5">
        <f t="shared" si="294"/>
        <v>0.11532612030197339</v>
      </c>
      <c r="D3751">
        <f t="shared" si="295"/>
        <v>541.90437908918989</v>
      </c>
      <c r="E3751" s="5">
        <f t="shared" si="297"/>
        <v>279.27648607136643</v>
      </c>
    </row>
    <row r="3752" spans="1:5">
      <c r="A3752" s="5">
        <f t="shared" si="293"/>
        <v>375100000</v>
      </c>
      <c r="B3752" s="5">
        <f t="shared" si="296"/>
        <v>9.1844644851953761E-2</v>
      </c>
      <c r="C3752" s="5">
        <f t="shared" si="294"/>
        <v>0.11535687393405393</v>
      </c>
      <c r="D3752">
        <f t="shared" si="295"/>
        <v>541.75990977991535</v>
      </c>
      <c r="E3752" s="5">
        <f t="shared" si="297"/>
        <v>279.2025875832864</v>
      </c>
    </row>
    <row r="3753" spans="1:5">
      <c r="A3753" s="5">
        <f t="shared" si="293"/>
        <v>375200000</v>
      </c>
      <c r="B3753" s="5">
        <f t="shared" si="296"/>
        <v>9.1869130227814053E-2</v>
      </c>
      <c r="C3753" s="5">
        <f t="shared" si="294"/>
        <v>0.11538762756613445</v>
      </c>
      <c r="D3753">
        <f t="shared" si="295"/>
        <v>541.61551747986732</v>
      </c>
      <c r="E3753" s="5">
        <f t="shared" si="297"/>
        <v>279.12872848727693</v>
      </c>
    </row>
    <row r="3754" spans="1:5">
      <c r="A3754" s="5">
        <f t="shared" si="293"/>
        <v>375300000</v>
      </c>
      <c r="B3754" s="5">
        <f t="shared" si="296"/>
        <v>9.1893615603674345E-2</v>
      </c>
      <c r="C3754" s="5">
        <f t="shared" si="294"/>
        <v>0.11541838119821497</v>
      </c>
      <c r="D3754">
        <f t="shared" si="295"/>
        <v>541.47120212748791</v>
      </c>
      <c r="E3754" s="5">
        <f t="shared" si="297"/>
        <v>279.05490875184944</v>
      </c>
    </row>
    <row r="3755" spans="1:5">
      <c r="A3755" s="5">
        <f t="shared" si="293"/>
        <v>375400000</v>
      </c>
      <c r="B3755" s="5">
        <f t="shared" si="296"/>
        <v>9.1918100979534637E-2</v>
      </c>
      <c r="C3755" s="5">
        <f t="shared" si="294"/>
        <v>0.11544913483029551</v>
      </c>
      <c r="D3755">
        <f t="shared" si="295"/>
        <v>541.32696366128459</v>
      </c>
      <c r="E3755" s="5">
        <f t="shared" si="297"/>
        <v>278.98112834554894</v>
      </c>
    </row>
    <row r="3756" spans="1:5">
      <c r="A3756" s="5">
        <f t="shared" si="293"/>
        <v>375500000</v>
      </c>
      <c r="B3756" s="5">
        <f t="shared" si="296"/>
        <v>9.1942586355394929E-2</v>
      </c>
      <c r="C3756" s="5">
        <f t="shared" si="294"/>
        <v>0.11547988846237603</v>
      </c>
      <c r="D3756">
        <f t="shared" si="295"/>
        <v>541.18280201983009</v>
      </c>
      <c r="E3756" s="5">
        <f t="shared" si="297"/>
        <v>278.90738723695392</v>
      </c>
    </row>
    <row r="3757" spans="1:5">
      <c r="A3757" s="5">
        <f t="shared" si="293"/>
        <v>375600000</v>
      </c>
      <c r="B3757" s="5">
        <f t="shared" si="296"/>
        <v>9.1967071731255221E-2</v>
      </c>
      <c r="C3757" s="5">
        <f t="shared" si="294"/>
        <v>0.11551064209445655</v>
      </c>
      <c r="D3757">
        <f t="shared" si="295"/>
        <v>541.03871714176307</v>
      </c>
      <c r="E3757" s="5">
        <f t="shared" si="297"/>
        <v>278.83368539467671</v>
      </c>
    </row>
    <row r="3758" spans="1:5">
      <c r="A3758" s="5">
        <f t="shared" ref="A3758:A3821" si="298">A3757+100000</f>
        <v>375700000</v>
      </c>
      <c r="B3758" s="5">
        <f t="shared" si="296"/>
        <v>9.1991557107115512E-2</v>
      </c>
      <c r="C3758" s="5">
        <f t="shared" ref="C3758:C3821" si="299">1.256*A3758/(PI()*$G$6)</f>
        <v>0.11554139572653709</v>
      </c>
      <c r="D3758">
        <f t="shared" ref="D3758:D3821" si="300">($G$2*299792458/$G$6/2*9)^2/(4*$G$3*A3758*(1-EXP(-(C3758/B3758)))^2)</f>
        <v>540.89470896578712</v>
      </c>
      <c r="E3758" s="5">
        <f t="shared" si="297"/>
        <v>278.76002278736263</v>
      </c>
    </row>
    <row r="3759" spans="1:5">
      <c r="A3759" s="5">
        <f t="shared" si="298"/>
        <v>375800000</v>
      </c>
      <c r="B3759" s="5">
        <f t="shared" si="296"/>
        <v>9.2016042482975804E-2</v>
      </c>
      <c r="C3759" s="5">
        <f t="shared" si="299"/>
        <v>0.11557214935861761</v>
      </c>
      <c r="D3759">
        <f t="shared" si="300"/>
        <v>540.75077743067118</v>
      </c>
      <c r="E3759" s="5">
        <f t="shared" si="297"/>
        <v>278.68639938369063</v>
      </c>
    </row>
    <row r="3760" spans="1:5">
      <c r="A3760" s="5">
        <f t="shared" si="298"/>
        <v>375900000</v>
      </c>
      <c r="B3760" s="5">
        <f t="shared" si="296"/>
        <v>9.2040527858836096E-2</v>
      </c>
      <c r="C3760" s="5">
        <f t="shared" si="299"/>
        <v>0.11560290299069813</v>
      </c>
      <c r="D3760">
        <f t="shared" si="300"/>
        <v>540.60692247524935</v>
      </c>
      <c r="E3760" s="5">
        <f t="shared" si="297"/>
        <v>278.61281515237278</v>
      </c>
    </row>
    <row r="3761" spans="1:5">
      <c r="A3761" s="5">
        <f t="shared" si="298"/>
        <v>376000000</v>
      </c>
      <c r="B3761" s="5">
        <f t="shared" si="296"/>
        <v>9.2065013234696388E-2</v>
      </c>
      <c r="C3761" s="5">
        <f t="shared" si="299"/>
        <v>0.11563365662277866</v>
      </c>
      <c r="D3761">
        <f t="shared" si="300"/>
        <v>540.46314403842086</v>
      </c>
      <c r="E3761" s="5">
        <f t="shared" si="297"/>
        <v>278.53927006215446</v>
      </c>
    </row>
    <row r="3762" spans="1:5">
      <c r="A3762" s="5">
        <f t="shared" si="298"/>
        <v>376100000</v>
      </c>
      <c r="B3762" s="5">
        <f t="shared" si="296"/>
        <v>9.208949861055668E-2</v>
      </c>
      <c r="C3762" s="5">
        <f t="shared" si="299"/>
        <v>0.11566441025485918</v>
      </c>
      <c r="D3762">
        <f t="shared" si="300"/>
        <v>540.31944205914976</v>
      </c>
      <c r="E3762" s="5">
        <f t="shared" si="297"/>
        <v>278.46576408181454</v>
      </c>
    </row>
    <row r="3763" spans="1:5">
      <c r="A3763" s="5">
        <f t="shared" si="298"/>
        <v>376200000</v>
      </c>
      <c r="B3763" s="5">
        <f t="shared" si="296"/>
        <v>9.2113983986416972E-2</v>
      </c>
      <c r="C3763" s="5">
        <f t="shared" si="299"/>
        <v>0.11569516388693972</v>
      </c>
      <c r="D3763">
        <f t="shared" si="300"/>
        <v>540.17581647646523</v>
      </c>
      <c r="E3763" s="5">
        <f t="shared" si="297"/>
        <v>278.3922971801648</v>
      </c>
    </row>
    <row r="3764" spans="1:5">
      <c r="A3764" s="5">
        <f t="shared" si="298"/>
        <v>376300000</v>
      </c>
      <c r="B3764" s="5">
        <f t="shared" si="296"/>
        <v>9.2138469362277264E-2</v>
      </c>
      <c r="C3764" s="5">
        <f t="shared" si="299"/>
        <v>0.11572591751902024</v>
      </c>
      <c r="D3764">
        <f t="shared" si="300"/>
        <v>540.03226722946113</v>
      </c>
      <c r="E3764" s="5">
        <f t="shared" si="297"/>
        <v>278.31886932605039</v>
      </c>
    </row>
    <row r="3765" spans="1:5">
      <c r="A3765" s="5">
        <f t="shared" si="298"/>
        <v>376400000</v>
      </c>
      <c r="B3765" s="5">
        <f t="shared" si="296"/>
        <v>9.2162954738137556E-2</v>
      </c>
      <c r="C3765" s="5">
        <f t="shared" si="299"/>
        <v>0.11575667115110076</v>
      </c>
      <c r="D3765">
        <f t="shared" si="300"/>
        <v>539.88879425729601</v>
      </c>
      <c r="E3765" s="5">
        <f t="shared" si="297"/>
        <v>278.24548048834947</v>
      </c>
    </row>
    <row r="3766" spans="1:5">
      <c r="A3766" s="5">
        <f t="shared" si="298"/>
        <v>376500000</v>
      </c>
      <c r="B3766" s="5">
        <f t="shared" si="296"/>
        <v>9.2187440113997848E-2</v>
      </c>
      <c r="C3766" s="5">
        <f t="shared" si="299"/>
        <v>0.1157874247831813</v>
      </c>
      <c r="D3766">
        <f t="shared" si="300"/>
        <v>539.74539749919313</v>
      </c>
      <c r="E3766" s="5">
        <f t="shared" si="297"/>
        <v>278.17213063597319</v>
      </c>
    </row>
    <row r="3767" spans="1:5">
      <c r="A3767" s="5">
        <f t="shared" si="298"/>
        <v>376600000</v>
      </c>
      <c r="B3767" s="5">
        <f t="shared" si="296"/>
        <v>9.221192548985814E-2</v>
      </c>
      <c r="C3767" s="5">
        <f t="shared" si="299"/>
        <v>0.11581817841526182</v>
      </c>
      <c r="D3767">
        <f t="shared" si="300"/>
        <v>539.6020768944403</v>
      </c>
      <c r="E3767" s="5">
        <f t="shared" si="297"/>
        <v>278.09881973786577</v>
      </c>
    </row>
    <row r="3768" spans="1:5">
      <c r="A3768" s="5">
        <f t="shared" si="298"/>
        <v>376700000</v>
      </c>
      <c r="B3768" s="5">
        <f t="shared" si="296"/>
        <v>9.2236410865718432E-2</v>
      </c>
      <c r="C3768" s="5">
        <f t="shared" si="299"/>
        <v>0.11584893204734234</v>
      </c>
      <c r="D3768">
        <f t="shared" si="300"/>
        <v>539.45883238238969</v>
      </c>
      <c r="E3768" s="5">
        <f t="shared" si="297"/>
        <v>278.02554776300474</v>
      </c>
    </row>
    <row r="3769" spans="1:5">
      <c r="A3769" s="5">
        <f t="shared" si="298"/>
        <v>376800000</v>
      </c>
      <c r="B3769" s="5">
        <f t="shared" si="296"/>
        <v>9.2260896241578724E-2</v>
      </c>
      <c r="C3769" s="5">
        <f t="shared" si="299"/>
        <v>0.11587968567942288</v>
      </c>
      <c r="D3769">
        <f t="shared" si="300"/>
        <v>539.31566390245814</v>
      </c>
      <c r="E3769" s="5">
        <f t="shared" si="297"/>
        <v>277.95231468039981</v>
      </c>
    </row>
    <row r="3770" spans="1:5">
      <c r="A3770" s="5">
        <f t="shared" si="298"/>
        <v>376900000</v>
      </c>
      <c r="B3770" s="5">
        <f t="shared" si="296"/>
        <v>9.2285381617439016E-2</v>
      </c>
      <c r="C3770" s="5">
        <f t="shared" si="299"/>
        <v>0.1159104393115034</v>
      </c>
      <c r="D3770">
        <f t="shared" si="300"/>
        <v>539.17257139412641</v>
      </c>
      <c r="E3770" s="5">
        <f t="shared" si="297"/>
        <v>277.87912045909417</v>
      </c>
    </row>
    <row r="3771" spans="1:5">
      <c r="A3771" s="5">
        <f t="shared" si="298"/>
        <v>377000000</v>
      </c>
      <c r="B3771" s="5">
        <f t="shared" si="296"/>
        <v>9.2309866993299308E-2</v>
      </c>
      <c r="C3771" s="5">
        <f t="shared" si="299"/>
        <v>0.11594119294358392</v>
      </c>
      <c r="D3771">
        <f t="shared" si="300"/>
        <v>539.02955479693958</v>
      </c>
      <c r="E3771" s="5">
        <f t="shared" si="297"/>
        <v>277.8059650681638</v>
      </c>
    </row>
    <row r="3772" spans="1:5">
      <c r="A3772" s="5">
        <f t="shared" si="298"/>
        <v>377100000</v>
      </c>
      <c r="B3772" s="5">
        <f t="shared" si="296"/>
        <v>9.23343523691596E-2</v>
      </c>
      <c r="C3772" s="5">
        <f t="shared" si="299"/>
        <v>0.11597194657566445</v>
      </c>
      <c r="D3772">
        <f t="shared" si="300"/>
        <v>538.88661405050709</v>
      </c>
      <c r="E3772" s="5">
        <f t="shared" si="297"/>
        <v>277.73284847671738</v>
      </c>
    </row>
    <row r="3773" spans="1:5">
      <c r="A3773" s="5">
        <f t="shared" si="298"/>
        <v>377200000</v>
      </c>
      <c r="B3773" s="5">
        <f t="shared" si="296"/>
        <v>9.2358837745019892E-2</v>
      </c>
      <c r="C3773" s="5">
        <f t="shared" si="299"/>
        <v>0.11600270020774497</v>
      </c>
      <c r="D3773">
        <f t="shared" si="300"/>
        <v>538.74374909450216</v>
      </c>
      <c r="E3773" s="5">
        <f t="shared" si="297"/>
        <v>277.65977065389632</v>
      </c>
    </row>
    <row r="3774" spans="1:5">
      <c r="A3774" s="5">
        <f t="shared" si="298"/>
        <v>377300000</v>
      </c>
      <c r="B3774" s="5">
        <f t="shared" si="296"/>
        <v>9.238332312088017E-2</v>
      </c>
      <c r="C3774" s="5">
        <f t="shared" si="299"/>
        <v>0.1160334538398255</v>
      </c>
      <c r="D3774">
        <f t="shared" si="300"/>
        <v>538.60095986866213</v>
      </c>
      <c r="E3774" s="5">
        <f t="shared" si="297"/>
        <v>277.58673156887477</v>
      </c>
    </row>
    <row r="3775" spans="1:5">
      <c r="A3775" s="5">
        <f t="shared" si="298"/>
        <v>377400000</v>
      </c>
      <c r="B3775" s="5">
        <f t="shared" si="296"/>
        <v>9.2407808496740462E-2</v>
      </c>
      <c r="C3775" s="5">
        <f t="shared" si="299"/>
        <v>0.11606420747190603</v>
      </c>
      <c r="D3775">
        <f t="shared" si="300"/>
        <v>538.45824631278811</v>
      </c>
      <c r="E3775" s="5">
        <f t="shared" si="297"/>
        <v>277.51373119085957</v>
      </c>
    </row>
    <row r="3776" spans="1:5">
      <c r="A3776" s="5">
        <f t="shared" si="298"/>
        <v>377500000</v>
      </c>
      <c r="B3776" s="5">
        <f t="shared" si="296"/>
        <v>9.2432293872600754E-2</v>
      </c>
      <c r="C3776" s="5">
        <f t="shared" si="299"/>
        <v>0.11609496110398655</v>
      </c>
      <c r="D3776">
        <f t="shared" si="300"/>
        <v>538.31560836674498</v>
      </c>
      <c r="E3776" s="5">
        <f t="shared" si="297"/>
        <v>277.44076948909031</v>
      </c>
    </row>
    <row r="3777" spans="1:5">
      <c r="A3777" s="5">
        <f t="shared" si="298"/>
        <v>377600000</v>
      </c>
      <c r="B3777" s="5">
        <f t="shared" si="296"/>
        <v>9.2456779248461046E-2</v>
      </c>
      <c r="C3777" s="5">
        <f t="shared" si="299"/>
        <v>0.11612571473606709</v>
      </c>
      <c r="D3777">
        <f t="shared" si="300"/>
        <v>538.17304597046132</v>
      </c>
      <c r="E3777" s="5">
        <f t="shared" si="297"/>
        <v>277.36784643283892</v>
      </c>
    </row>
    <row r="3778" spans="1:5">
      <c r="A3778" s="5">
        <f t="shared" si="298"/>
        <v>377700000</v>
      </c>
      <c r="B3778" s="5">
        <f t="shared" si="296"/>
        <v>9.2481264624321338E-2</v>
      </c>
      <c r="C3778" s="5">
        <f t="shared" si="299"/>
        <v>0.11615646836814761</v>
      </c>
      <c r="D3778">
        <f t="shared" si="300"/>
        <v>538.03055906392967</v>
      </c>
      <c r="E3778" s="5">
        <f t="shared" si="297"/>
        <v>277.29496199140999</v>
      </c>
    </row>
    <row r="3779" spans="1:5">
      <c r="A3779" s="5">
        <f t="shared" si="298"/>
        <v>377800000</v>
      </c>
      <c r="B3779" s="5">
        <f t="shared" ref="B3779:B3842" si="301">A3779/(PI()*1300000000)</f>
        <v>9.250575000018163E-2</v>
      </c>
      <c r="C3779" s="5">
        <f t="shared" si="299"/>
        <v>0.11618722200022813</v>
      </c>
      <c r="D3779">
        <f t="shared" si="300"/>
        <v>537.88814758720548</v>
      </c>
      <c r="E3779" s="5">
        <f t="shared" ref="E3779:E3842" si="302">($G$2*299792458/$G$6/2*9)^2/(4*$G$3*A3779)*(1+($G$7*$G$3*A3779)/($G$2*299792458/$G$6/2*9))^2</f>
        <v>277.22211613414061</v>
      </c>
    </row>
    <row r="3780" spans="1:5">
      <c r="A3780" s="5">
        <f t="shared" si="298"/>
        <v>377900000</v>
      </c>
      <c r="B3780" s="5">
        <f t="shared" si="301"/>
        <v>9.2530235376041922E-2</v>
      </c>
      <c r="C3780" s="5">
        <f t="shared" si="299"/>
        <v>0.11621797563230866</v>
      </c>
      <c r="D3780">
        <f t="shared" si="300"/>
        <v>537.74581148040818</v>
      </c>
      <c r="E3780" s="5">
        <f t="shared" si="302"/>
        <v>277.14930883040034</v>
      </c>
    </row>
    <row r="3781" spans="1:5">
      <c r="A3781" s="5">
        <f t="shared" si="298"/>
        <v>378000000</v>
      </c>
      <c r="B3781" s="5">
        <f t="shared" si="301"/>
        <v>9.2554720751902214E-2</v>
      </c>
      <c r="C3781" s="5">
        <f t="shared" si="299"/>
        <v>0.11624872926438919</v>
      </c>
      <c r="D3781">
        <f t="shared" si="300"/>
        <v>537.60355068372019</v>
      </c>
      <c r="E3781" s="5">
        <f t="shared" si="302"/>
        <v>277.07654004959113</v>
      </c>
    </row>
    <row r="3782" spans="1:5">
      <c r="A3782" s="5">
        <f t="shared" si="298"/>
        <v>378100000</v>
      </c>
      <c r="B3782" s="5">
        <f t="shared" si="301"/>
        <v>9.2579206127762506E-2</v>
      </c>
      <c r="C3782" s="5">
        <f t="shared" si="299"/>
        <v>0.11627948289646971</v>
      </c>
      <c r="D3782">
        <f t="shared" si="300"/>
        <v>537.46136513738759</v>
      </c>
      <c r="E3782" s="5">
        <f t="shared" si="302"/>
        <v>277.00380976114741</v>
      </c>
    </row>
    <row r="3783" spans="1:5">
      <c r="A3783" s="5">
        <f t="shared" si="298"/>
        <v>378200000</v>
      </c>
      <c r="B3783" s="5">
        <f t="shared" si="301"/>
        <v>9.2603691503622798E-2</v>
      </c>
      <c r="C3783" s="5">
        <f t="shared" si="299"/>
        <v>0.11631023652855024</v>
      </c>
      <c r="D3783">
        <f t="shared" si="300"/>
        <v>537.31925478171934</v>
      </c>
      <c r="E3783" s="5">
        <f t="shared" si="302"/>
        <v>276.93111793453568</v>
      </c>
    </row>
    <row r="3784" spans="1:5">
      <c r="A3784" s="5">
        <f t="shared" si="298"/>
        <v>378300000</v>
      </c>
      <c r="B3784" s="5">
        <f t="shared" si="301"/>
        <v>9.262817687948309E-2</v>
      </c>
      <c r="C3784" s="5">
        <f t="shared" si="299"/>
        <v>0.11634099016063076</v>
      </c>
      <c r="D3784">
        <f t="shared" si="300"/>
        <v>537.1772195570876</v>
      </c>
      <c r="E3784" s="5">
        <f t="shared" si="302"/>
        <v>276.85846453925495</v>
      </c>
    </row>
    <row r="3785" spans="1:5">
      <c r="A3785" s="5">
        <f t="shared" si="298"/>
        <v>378400000</v>
      </c>
      <c r="B3785" s="5">
        <f t="shared" si="301"/>
        <v>9.2652662255343382E-2</v>
      </c>
      <c r="C3785" s="5">
        <f t="shared" si="299"/>
        <v>0.11637174379271129</v>
      </c>
      <c r="D3785">
        <f t="shared" si="300"/>
        <v>537.03525940392763</v>
      </c>
      <c r="E3785" s="5">
        <f t="shared" si="302"/>
        <v>276.78584954483648</v>
      </c>
    </row>
    <row r="3786" spans="1:5">
      <c r="A3786" s="5">
        <f t="shared" si="298"/>
        <v>378500000</v>
      </c>
      <c r="B3786" s="5">
        <f t="shared" si="301"/>
        <v>9.2677147631203674E-2</v>
      </c>
      <c r="C3786" s="5">
        <f t="shared" si="299"/>
        <v>0.11640249742479182</v>
      </c>
      <c r="D3786">
        <f t="shared" si="300"/>
        <v>536.89337426273778</v>
      </c>
      <c r="E3786" s="5">
        <f t="shared" si="302"/>
        <v>276.71327292084362</v>
      </c>
    </row>
    <row r="3787" spans="1:5">
      <c r="A3787" s="5">
        <f t="shared" si="298"/>
        <v>378600000</v>
      </c>
      <c r="B3787" s="5">
        <f t="shared" si="301"/>
        <v>9.2701633007063966E-2</v>
      </c>
      <c r="C3787" s="5">
        <f t="shared" si="299"/>
        <v>0.11643325105687234</v>
      </c>
      <c r="D3787">
        <f t="shared" si="300"/>
        <v>536.75156407407871</v>
      </c>
      <c r="E3787" s="5">
        <f t="shared" si="302"/>
        <v>276.64073463687185</v>
      </c>
    </row>
    <row r="3788" spans="1:5">
      <c r="A3788" s="5">
        <f t="shared" si="298"/>
        <v>378700000</v>
      </c>
      <c r="B3788" s="5">
        <f t="shared" si="301"/>
        <v>9.2726118382924258E-2</v>
      </c>
      <c r="C3788" s="5">
        <f t="shared" si="299"/>
        <v>0.11646400468895286</v>
      </c>
      <c r="D3788">
        <f t="shared" si="300"/>
        <v>536.60982877857464</v>
      </c>
      <c r="E3788" s="5">
        <f t="shared" si="302"/>
        <v>276.56823466254883</v>
      </c>
    </row>
    <row r="3789" spans="1:5">
      <c r="A3789" s="5">
        <f t="shared" si="298"/>
        <v>378800000</v>
      </c>
      <c r="B3789" s="5">
        <f t="shared" si="301"/>
        <v>9.275060375878455E-2</v>
      </c>
      <c r="C3789" s="5">
        <f t="shared" si="299"/>
        <v>0.1164947583210334</v>
      </c>
      <c r="D3789">
        <f t="shared" si="300"/>
        <v>536.46816831691194</v>
      </c>
      <c r="E3789" s="5">
        <f t="shared" si="302"/>
        <v>276.49577296753438</v>
      </c>
    </row>
    <row r="3790" spans="1:5">
      <c r="A3790" s="5">
        <f t="shared" si="298"/>
        <v>378900000</v>
      </c>
      <c r="B3790" s="5">
        <f t="shared" si="301"/>
        <v>9.2775089134644842E-2</v>
      </c>
      <c r="C3790" s="5">
        <f t="shared" si="299"/>
        <v>0.11652551195311392</v>
      </c>
      <c r="D3790">
        <f t="shared" si="300"/>
        <v>536.32658262983955</v>
      </c>
      <c r="E3790" s="5">
        <f t="shared" si="302"/>
        <v>276.42334952152009</v>
      </c>
    </row>
    <row r="3791" spans="1:5">
      <c r="A3791" s="5">
        <f t="shared" si="298"/>
        <v>379000000</v>
      </c>
      <c r="B3791" s="5">
        <f t="shared" si="301"/>
        <v>9.2799574510505134E-2</v>
      </c>
      <c r="C3791" s="5">
        <f t="shared" si="299"/>
        <v>0.11655626558519445</v>
      </c>
      <c r="D3791">
        <f t="shared" si="300"/>
        <v>536.18507165816948</v>
      </c>
      <c r="E3791" s="5">
        <f t="shared" si="302"/>
        <v>276.35096429422993</v>
      </c>
    </row>
    <row r="3792" spans="1:5">
      <c r="A3792" s="5">
        <f t="shared" si="298"/>
        <v>379100000</v>
      </c>
      <c r="B3792" s="5">
        <f t="shared" si="301"/>
        <v>9.2824059886365426E-2</v>
      </c>
      <c r="C3792" s="5">
        <f t="shared" si="299"/>
        <v>0.11658701921727498</v>
      </c>
      <c r="D3792">
        <f t="shared" si="300"/>
        <v>536.04363534277559</v>
      </c>
      <c r="E3792" s="5">
        <f t="shared" si="302"/>
        <v>276.27861725541942</v>
      </c>
    </row>
    <row r="3793" spans="1:5">
      <c r="A3793" s="5">
        <f t="shared" si="298"/>
        <v>379200000</v>
      </c>
      <c r="B3793" s="5">
        <f t="shared" si="301"/>
        <v>9.2848545262225718E-2</v>
      </c>
      <c r="C3793" s="5">
        <f t="shared" si="299"/>
        <v>0.1166177728493555</v>
      </c>
      <c r="D3793">
        <f t="shared" si="300"/>
        <v>535.9022736245945</v>
      </c>
      <c r="E3793" s="5">
        <f t="shared" si="302"/>
        <v>276.20630837487624</v>
      </c>
    </row>
    <row r="3794" spans="1:5">
      <c r="A3794" s="5">
        <f t="shared" si="298"/>
        <v>379300000</v>
      </c>
      <c r="B3794" s="5">
        <f t="shared" si="301"/>
        <v>9.287303063808601E-2</v>
      </c>
      <c r="C3794" s="5">
        <f t="shared" si="299"/>
        <v>0.11664852648143603</v>
      </c>
      <c r="D3794">
        <f t="shared" si="300"/>
        <v>535.7609864446249</v>
      </c>
      <c r="E3794" s="5">
        <f t="shared" si="302"/>
        <v>276.13403762241978</v>
      </c>
    </row>
    <row r="3795" spans="1:5">
      <c r="A3795" s="5">
        <f t="shared" si="298"/>
        <v>379400000</v>
      </c>
      <c r="B3795" s="5">
        <f t="shared" si="301"/>
        <v>9.2897516013946302E-2</v>
      </c>
      <c r="C3795" s="5">
        <f t="shared" si="299"/>
        <v>0.11667928011351655</v>
      </c>
      <c r="D3795">
        <f t="shared" si="300"/>
        <v>535.61977374392791</v>
      </c>
      <c r="E3795" s="5">
        <f t="shared" si="302"/>
        <v>276.06180496790154</v>
      </c>
    </row>
    <row r="3796" spans="1:5">
      <c r="A3796" s="5">
        <f t="shared" si="298"/>
        <v>379500000</v>
      </c>
      <c r="B3796" s="5">
        <f t="shared" si="301"/>
        <v>9.2922001389806594E-2</v>
      </c>
      <c r="C3796" s="5">
        <f t="shared" si="299"/>
        <v>0.11671003374559707</v>
      </c>
      <c r="D3796">
        <f t="shared" si="300"/>
        <v>535.47863546362635</v>
      </c>
      <c r="E3796" s="5">
        <f t="shared" si="302"/>
        <v>275.98961038120427</v>
      </c>
    </row>
    <row r="3797" spans="1:5">
      <c r="A3797" s="5">
        <f t="shared" si="298"/>
        <v>379600000</v>
      </c>
      <c r="B3797" s="5">
        <f t="shared" si="301"/>
        <v>9.2946486765666886E-2</v>
      </c>
      <c r="C3797" s="5">
        <f t="shared" si="299"/>
        <v>0.11674078737767761</v>
      </c>
      <c r="D3797">
        <f t="shared" si="300"/>
        <v>535.33757154490581</v>
      </c>
      <c r="E3797" s="5">
        <f t="shared" si="302"/>
        <v>275.91745383224281</v>
      </c>
    </row>
    <row r="3798" spans="1:5">
      <c r="A3798" s="5">
        <f t="shared" si="298"/>
        <v>379700000</v>
      </c>
      <c r="B3798" s="5">
        <f t="shared" si="301"/>
        <v>9.2970972141527178E-2</v>
      </c>
      <c r="C3798" s="5">
        <f t="shared" si="299"/>
        <v>0.11677154100975813</v>
      </c>
      <c r="D3798">
        <f t="shared" si="300"/>
        <v>535.19658192901295</v>
      </c>
      <c r="E3798" s="5">
        <f t="shared" si="302"/>
        <v>275.8453352909637</v>
      </c>
    </row>
    <row r="3799" spans="1:5">
      <c r="A3799" s="5">
        <f t="shared" si="298"/>
        <v>379800000</v>
      </c>
      <c r="B3799" s="5">
        <f t="shared" si="301"/>
        <v>9.299545751738747E-2</v>
      </c>
      <c r="C3799" s="5">
        <f t="shared" si="299"/>
        <v>0.11680229464183865</v>
      </c>
      <c r="D3799">
        <f t="shared" si="300"/>
        <v>535.05566655725704</v>
      </c>
      <c r="E3799" s="5">
        <f t="shared" si="302"/>
        <v>275.77325472734515</v>
      </c>
    </row>
    <row r="3800" spans="1:5">
      <c r="A3800" s="5">
        <f t="shared" si="298"/>
        <v>379900000</v>
      </c>
      <c r="B3800" s="5">
        <f t="shared" si="301"/>
        <v>9.3019942893247762E-2</v>
      </c>
      <c r="C3800" s="5">
        <f t="shared" si="299"/>
        <v>0.11683304827391919</v>
      </c>
      <c r="D3800">
        <f t="shared" si="300"/>
        <v>534.91482537100876</v>
      </c>
      <c r="E3800" s="5">
        <f t="shared" si="302"/>
        <v>275.70121211139679</v>
      </c>
    </row>
    <row r="3801" spans="1:5">
      <c r="A3801" s="5">
        <f t="shared" si="298"/>
        <v>380000000</v>
      </c>
      <c r="B3801" s="5">
        <f t="shared" si="301"/>
        <v>9.3044428269108054E-2</v>
      </c>
      <c r="C3801" s="5">
        <f t="shared" si="299"/>
        <v>0.11686380190599971</v>
      </c>
      <c r="D3801">
        <f t="shared" si="300"/>
        <v>534.77405831170063</v>
      </c>
      <c r="E3801" s="5">
        <f t="shared" si="302"/>
        <v>275.62920741316015</v>
      </c>
    </row>
    <row r="3802" spans="1:5">
      <c r="A3802" s="5">
        <f t="shared" si="298"/>
        <v>380100000</v>
      </c>
      <c r="B3802" s="5">
        <f t="shared" si="301"/>
        <v>9.3068913644968346E-2</v>
      </c>
      <c r="C3802" s="5">
        <f t="shared" si="299"/>
        <v>0.11689455553808023</v>
      </c>
      <c r="D3802">
        <f t="shared" si="300"/>
        <v>534.63336532082667</v>
      </c>
      <c r="E3802" s="5">
        <f t="shared" si="302"/>
        <v>275.55724060270768</v>
      </c>
    </row>
    <row r="3803" spans="1:5">
      <c r="A3803" s="5">
        <f t="shared" si="298"/>
        <v>380200000</v>
      </c>
      <c r="B3803" s="5">
        <f t="shared" si="301"/>
        <v>9.3093399020828638E-2</v>
      </c>
      <c r="C3803" s="5">
        <f t="shared" si="299"/>
        <v>0.11692530917016077</v>
      </c>
      <c r="D3803">
        <f t="shared" si="300"/>
        <v>534.49274633994276</v>
      </c>
      <c r="E3803" s="5">
        <f t="shared" si="302"/>
        <v>275.48531165014401</v>
      </c>
    </row>
    <row r="3804" spans="1:5">
      <c r="A3804" s="5">
        <f t="shared" si="298"/>
        <v>380300000</v>
      </c>
      <c r="B3804" s="5">
        <f t="shared" si="301"/>
        <v>9.311788439668893E-2</v>
      </c>
      <c r="C3804" s="5">
        <f t="shared" si="299"/>
        <v>0.11695606280224129</v>
      </c>
      <c r="D3804">
        <f t="shared" si="300"/>
        <v>534.35220131066592</v>
      </c>
      <c r="E3804" s="5">
        <f t="shared" si="302"/>
        <v>275.41342052560498</v>
      </c>
    </row>
    <row r="3805" spans="1:5">
      <c r="A3805" s="5">
        <f t="shared" si="298"/>
        <v>380400000</v>
      </c>
      <c r="B3805" s="5">
        <f t="shared" si="301"/>
        <v>9.3142369772549222E-2</v>
      </c>
      <c r="C3805" s="5">
        <f t="shared" si="299"/>
        <v>0.11698681643432182</v>
      </c>
      <c r="D3805">
        <f t="shared" si="300"/>
        <v>534.21173017467459</v>
      </c>
      <c r="E3805" s="5">
        <f t="shared" si="302"/>
        <v>275.3415671992575</v>
      </c>
    </row>
    <row r="3806" spans="1:5">
      <c r="A3806" s="5">
        <f t="shared" si="298"/>
        <v>380500000</v>
      </c>
      <c r="B3806" s="5">
        <f t="shared" si="301"/>
        <v>9.3166855148409514E-2</v>
      </c>
      <c r="C3806" s="5">
        <f t="shared" si="299"/>
        <v>0.11701757006640234</v>
      </c>
      <c r="D3806">
        <f t="shared" si="300"/>
        <v>534.07133287370891</v>
      </c>
      <c r="E3806" s="5">
        <f t="shared" si="302"/>
        <v>275.2697516413001</v>
      </c>
    </row>
    <row r="3807" spans="1:5">
      <c r="A3807" s="5">
        <f t="shared" si="298"/>
        <v>380600000</v>
      </c>
      <c r="B3807" s="5">
        <f t="shared" si="301"/>
        <v>9.3191340524269806E-2</v>
      </c>
      <c r="C3807" s="5">
        <f t="shared" si="299"/>
        <v>0.11704832369848286</v>
      </c>
      <c r="D3807">
        <f t="shared" si="300"/>
        <v>533.93100934956976</v>
      </c>
      <c r="E3807" s="5">
        <f t="shared" si="302"/>
        <v>275.19797382196282</v>
      </c>
    </row>
    <row r="3808" spans="1:5">
      <c r="A3808" s="5">
        <f t="shared" si="298"/>
        <v>380700000</v>
      </c>
      <c r="B3808" s="5">
        <f t="shared" si="301"/>
        <v>9.3215825900130098E-2</v>
      </c>
      <c r="C3808" s="5">
        <f t="shared" si="299"/>
        <v>0.1170790773305634</v>
      </c>
      <c r="D3808">
        <f t="shared" si="300"/>
        <v>533.79075954411928</v>
      </c>
      <c r="E3808" s="5">
        <f t="shared" si="302"/>
        <v>275.1262337115067</v>
      </c>
    </row>
    <row r="3809" spans="1:5">
      <c r="A3809" s="5">
        <f t="shared" si="298"/>
        <v>380800000</v>
      </c>
      <c r="B3809" s="5">
        <f t="shared" si="301"/>
        <v>9.324031127599039E-2</v>
      </c>
      <c r="C3809" s="5">
        <f t="shared" si="299"/>
        <v>0.11710983096264392</v>
      </c>
      <c r="D3809">
        <f t="shared" si="300"/>
        <v>533.650583399281</v>
      </c>
      <c r="E3809" s="5">
        <f t="shared" si="302"/>
        <v>275.05453128022418</v>
      </c>
    </row>
    <row r="3810" spans="1:5">
      <c r="A3810" s="5">
        <f t="shared" si="298"/>
        <v>380900000</v>
      </c>
      <c r="B3810" s="5">
        <f t="shared" si="301"/>
        <v>9.3264796651850668E-2</v>
      </c>
      <c r="C3810" s="5">
        <f t="shared" si="299"/>
        <v>0.11714058459472444</v>
      </c>
      <c r="D3810">
        <f t="shared" si="300"/>
        <v>533.51048085703917</v>
      </c>
      <c r="E3810" s="5">
        <f t="shared" si="302"/>
        <v>274.98286649843885</v>
      </c>
    </row>
    <row r="3811" spans="1:5">
      <c r="A3811" s="5">
        <f t="shared" si="298"/>
        <v>381000000</v>
      </c>
      <c r="B3811" s="5">
        <f t="shared" si="301"/>
        <v>9.328928202771096E-2</v>
      </c>
      <c r="C3811" s="5">
        <f t="shared" si="299"/>
        <v>0.11717133822680498</v>
      </c>
      <c r="D3811">
        <f t="shared" si="300"/>
        <v>533.37045185943884</v>
      </c>
      <c r="E3811" s="5">
        <f t="shared" si="302"/>
        <v>274.91123933650533</v>
      </c>
    </row>
    <row r="3812" spans="1:5">
      <c r="A3812" s="5">
        <f t="shared" si="298"/>
        <v>381100000</v>
      </c>
      <c r="B3812" s="5">
        <f t="shared" si="301"/>
        <v>9.3313767403571252E-2</v>
      </c>
      <c r="C3812" s="5">
        <f t="shared" si="299"/>
        <v>0.1172020918588855</v>
      </c>
      <c r="D3812">
        <f t="shared" si="300"/>
        <v>533.23049634858626</v>
      </c>
      <c r="E3812" s="5">
        <f t="shared" si="302"/>
        <v>274.83964976480939</v>
      </c>
    </row>
    <row r="3813" spans="1:5">
      <c r="A3813" s="5">
        <f t="shared" si="298"/>
        <v>381200000</v>
      </c>
      <c r="B3813" s="5">
        <f t="shared" si="301"/>
        <v>9.3338252779431544E-2</v>
      </c>
      <c r="C3813" s="5">
        <f t="shared" si="299"/>
        <v>0.11723284549096602</v>
      </c>
      <c r="D3813">
        <f t="shared" si="300"/>
        <v>533.090614266648</v>
      </c>
      <c r="E3813" s="5">
        <f t="shared" si="302"/>
        <v>274.7680977537683</v>
      </c>
    </row>
    <row r="3814" spans="1:5">
      <c r="A3814" s="5">
        <f t="shared" si="298"/>
        <v>381300000</v>
      </c>
      <c r="B3814" s="5">
        <f t="shared" si="301"/>
        <v>9.3362738155291836E-2</v>
      </c>
      <c r="C3814" s="5">
        <f t="shared" si="299"/>
        <v>0.11726359912304656</v>
      </c>
      <c r="D3814">
        <f t="shared" si="300"/>
        <v>532.95080555585162</v>
      </c>
      <c r="E3814" s="5">
        <f t="shared" si="302"/>
        <v>274.69658327382967</v>
      </c>
    </row>
    <row r="3815" spans="1:5">
      <c r="A3815" s="5">
        <f t="shared" si="298"/>
        <v>381400000</v>
      </c>
      <c r="B3815" s="5">
        <f t="shared" si="301"/>
        <v>9.3387223531152128E-2</v>
      </c>
      <c r="C3815" s="5">
        <f t="shared" si="299"/>
        <v>0.11729435275512708</v>
      </c>
      <c r="D3815">
        <f t="shared" si="300"/>
        <v>532.81107015848511</v>
      </c>
      <c r="E3815" s="5">
        <f t="shared" si="302"/>
        <v>274.62510629547251</v>
      </c>
    </row>
    <row r="3816" spans="1:5">
      <c r="A3816" s="5">
        <f t="shared" si="298"/>
        <v>381500000</v>
      </c>
      <c r="B3816" s="5">
        <f t="shared" si="301"/>
        <v>9.341170890701242E-2</v>
      </c>
      <c r="C3816" s="5">
        <f t="shared" si="299"/>
        <v>0.1173251063872076</v>
      </c>
      <c r="D3816">
        <f t="shared" si="300"/>
        <v>532.67140801689709</v>
      </c>
      <c r="E3816" s="5">
        <f t="shared" si="302"/>
        <v>274.55366678920677</v>
      </c>
    </row>
    <row r="3817" spans="1:5">
      <c r="A3817" s="5">
        <f t="shared" si="298"/>
        <v>381600000</v>
      </c>
      <c r="B3817" s="5">
        <f t="shared" si="301"/>
        <v>9.3436194282872712E-2</v>
      </c>
      <c r="C3817" s="5">
        <f t="shared" si="299"/>
        <v>0.11735586001928813</v>
      </c>
      <c r="D3817">
        <f t="shared" si="300"/>
        <v>532.53181907349642</v>
      </c>
      <c r="E3817" s="5">
        <f t="shared" si="302"/>
        <v>274.48226472557326</v>
      </c>
    </row>
    <row r="3818" spans="1:5">
      <c r="A3818" s="5">
        <f t="shared" si="298"/>
        <v>381700000</v>
      </c>
      <c r="B3818" s="5">
        <f t="shared" si="301"/>
        <v>9.3460679658733004E-2</v>
      </c>
      <c r="C3818" s="5">
        <f t="shared" si="299"/>
        <v>0.11738661365136865</v>
      </c>
      <c r="D3818">
        <f t="shared" si="300"/>
        <v>532.39230327075245</v>
      </c>
      <c r="E3818" s="5">
        <f t="shared" si="302"/>
        <v>274.41090007514362</v>
      </c>
    </row>
    <row r="3819" spans="1:5">
      <c r="A3819" s="5">
        <f t="shared" si="298"/>
        <v>381800000</v>
      </c>
      <c r="B3819" s="5">
        <f t="shared" si="301"/>
        <v>9.3485165034593296E-2</v>
      </c>
      <c r="C3819" s="5">
        <f t="shared" si="299"/>
        <v>0.11741736728344919</v>
      </c>
      <c r="D3819">
        <f t="shared" si="300"/>
        <v>532.252860551195</v>
      </c>
      <c r="E3819" s="5">
        <f t="shared" si="302"/>
        <v>274.33957280852042</v>
      </c>
    </row>
    <row r="3820" spans="1:5">
      <c r="A3820" s="5">
        <f t="shared" si="298"/>
        <v>381900000</v>
      </c>
      <c r="B3820" s="5">
        <f t="shared" si="301"/>
        <v>9.3509650410453587E-2</v>
      </c>
      <c r="C3820" s="5">
        <f t="shared" si="299"/>
        <v>0.11744812091552971</v>
      </c>
      <c r="D3820">
        <f t="shared" si="300"/>
        <v>532.11349085741358</v>
      </c>
      <c r="E3820" s="5">
        <f t="shared" si="302"/>
        <v>274.26828289633681</v>
      </c>
    </row>
    <row r="3821" spans="1:5">
      <c r="A3821" s="5">
        <f t="shared" si="298"/>
        <v>382000000</v>
      </c>
      <c r="B3821" s="5">
        <f t="shared" si="301"/>
        <v>9.3534135786313879E-2</v>
      </c>
      <c r="C3821" s="5">
        <f t="shared" si="299"/>
        <v>0.11747887454761023</v>
      </c>
      <c r="D3821">
        <f t="shared" si="300"/>
        <v>531.97419413205819</v>
      </c>
      <c r="E3821" s="5">
        <f t="shared" si="302"/>
        <v>274.19703030925712</v>
      </c>
    </row>
    <row r="3822" spans="1:5">
      <c r="A3822" s="5">
        <f t="shared" ref="A3822:A3885" si="303">A3821+100000</f>
        <v>382100000</v>
      </c>
      <c r="B3822" s="5">
        <f t="shared" si="301"/>
        <v>9.3558621162174171E-2</v>
      </c>
      <c r="C3822" s="5">
        <f t="shared" ref="C3822:C3885" si="304">1.256*A3822/(PI()*$G$6)</f>
        <v>0.11750962817969077</v>
      </c>
      <c r="D3822">
        <f t="shared" ref="D3822:D3885" si="305">($G$2*299792458/$G$6/2*9)^2/(4*$G$3*A3822*(1-EXP(-(C3822/B3822)))^2)</f>
        <v>531.83497031783884</v>
      </c>
      <c r="E3822" s="5">
        <f t="shared" si="302"/>
        <v>274.12581501797592</v>
      </c>
    </row>
    <row r="3823" spans="1:5">
      <c r="A3823" s="5">
        <f t="shared" si="303"/>
        <v>382200000</v>
      </c>
      <c r="B3823" s="5">
        <f t="shared" si="301"/>
        <v>9.3583106538034463E-2</v>
      </c>
      <c r="C3823" s="5">
        <f t="shared" si="304"/>
        <v>0.11754038181177129</v>
      </c>
      <c r="D3823">
        <f t="shared" si="305"/>
        <v>531.69581935752547</v>
      </c>
      <c r="E3823" s="5">
        <f t="shared" si="302"/>
        <v>274.05463699321865</v>
      </c>
    </row>
    <row r="3824" spans="1:5">
      <c r="A3824" s="5">
        <f t="shared" si="303"/>
        <v>382300000</v>
      </c>
      <c r="B3824" s="5">
        <f t="shared" si="301"/>
        <v>9.3607591913894755E-2</v>
      </c>
      <c r="C3824" s="5">
        <f t="shared" si="304"/>
        <v>0.11757113544385181</v>
      </c>
      <c r="D3824">
        <f t="shared" si="305"/>
        <v>531.55674119394769</v>
      </c>
      <c r="E3824" s="5">
        <f t="shared" si="302"/>
        <v>273.98349620574146</v>
      </c>
    </row>
    <row r="3825" spans="1:5">
      <c r="A3825" s="5">
        <f t="shared" si="303"/>
        <v>382400000</v>
      </c>
      <c r="B3825" s="5">
        <f t="shared" si="301"/>
        <v>9.3632077289755047E-2</v>
      </c>
      <c r="C3825" s="5">
        <f t="shared" si="304"/>
        <v>0.11760188907593234</v>
      </c>
      <c r="D3825">
        <f t="shared" si="305"/>
        <v>531.41773576999537</v>
      </c>
      <c r="E3825" s="5">
        <f t="shared" si="302"/>
        <v>273.91239262633081</v>
      </c>
    </row>
    <row r="3826" spans="1:5">
      <c r="A3826" s="5">
        <f t="shared" si="303"/>
        <v>382500000</v>
      </c>
      <c r="B3826" s="5">
        <f t="shared" si="301"/>
        <v>9.3656562665615339E-2</v>
      </c>
      <c r="C3826" s="5">
        <f t="shared" si="304"/>
        <v>0.11763264270801287</v>
      </c>
      <c r="D3826">
        <f t="shared" si="305"/>
        <v>531.27880302861763</v>
      </c>
      <c r="E3826" s="5">
        <f t="shared" si="302"/>
        <v>273.8413262258041</v>
      </c>
    </row>
    <row r="3827" spans="1:5">
      <c r="A3827" s="5">
        <f t="shared" si="303"/>
        <v>382600000</v>
      </c>
      <c r="B3827" s="5">
        <f t="shared" si="301"/>
        <v>9.3681048041475631E-2</v>
      </c>
      <c r="C3827" s="5">
        <f t="shared" si="304"/>
        <v>0.11766339634009339</v>
      </c>
      <c r="D3827">
        <f t="shared" si="305"/>
        <v>531.13994291282336</v>
      </c>
      <c r="E3827" s="5">
        <f t="shared" si="302"/>
        <v>273.77029697500893</v>
      </c>
    </row>
    <row r="3828" spans="1:5">
      <c r="A3828" s="5">
        <f t="shared" si="303"/>
        <v>382700000</v>
      </c>
      <c r="B3828" s="5">
        <f t="shared" si="301"/>
        <v>9.3705533417335923E-2</v>
      </c>
      <c r="C3828" s="5">
        <f t="shared" si="304"/>
        <v>0.11769414997217392</v>
      </c>
      <c r="D3828">
        <f t="shared" si="305"/>
        <v>531.00115536568126</v>
      </c>
      <c r="E3828" s="5">
        <f t="shared" si="302"/>
        <v>273.69930484482359</v>
      </c>
    </row>
    <row r="3829" spans="1:5">
      <c r="A3829" s="5">
        <f t="shared" si="303"/>
        <v>382800000</v>
      </c>
      <c r="B3829" s="5">
        <f t="shared" si="301"/>
        <v>9.3730018793196215E-2</v>
      </c>
      <c r="C3829" s="5">
        <f t="shared" si="304"/>
        <v>0.11772490360425444</v>
      </c>
      <c r="D3829">
        <f t="shared" si="305"/>
        <v>530.86244033031937</v>
      </c>
      <c r="E3829" s="5">
        <f t="shared" si="302"/>
        <v>273.62834980615668</v>
      </c>
    </row>
    <row r="3830" spans="1:5">
      <c r="A3830" s="5">
        <f t="shared" si="303"/>
        <v>382900000</v>
      </c>
      <c r="B3830" s="5">
        <f t="shared" si="301"/>
        <v>9.3754504169056507E-2</v>
      </c>
      <c r="C3830" s="5">
        <f t="shared" si="304"/>
        <v>0.11775565723633497</v>
      </c>
      <c r="D3830">
        <f t="shared" si="305"/>
        <v>530.72379774992487</v>
      </c>
      <c r="E3830" s="5">
        <f t="shared" si="302"/>
        <v>273.55743182994706</v>
      </c>
    </row>
    <row r="3831" spans="1:5">
      <c r="A3831" s="5">
        <f t="shared" si="303"/>
        <v>383000000</v>
      </c>
      <c r="B3831" s="5">
        <f t="shared" si="301"/>
        <v>9.3778989544916799E-2</v>
      </c>
      <c r="C3831" s="5">
        <f t="shared" si="304"/>
        <v>0.1177864108684155</v>
      </c>
      <c r="D3831">
        <f t="shared" si="305"/>
        <v>530.58522756774471</v>
      </c>
      <c r="E3831" s="5">
        <f t="shared" si="302"/>
        <v>273.48655088716436</v>
      </c>
    </row>
    <row r="3832" spans="1:5">
      <c r="A3832" s="5">
        <f t="shared" si="303"/>
        <v>383100000</v>
      </c>
      <c r="B3832" s="5">
        <f t="shared" si="301"/>
        <v>9.3803474920777091E-2</v>
      </c>
      <c r="C3832" s="5">
        <f t="shared" si="304"/>
        <v>0.11781716450049602</v>
      </c>
      <c r="D3832">
        <f t="shared" si="305"/>
        <v>530.44672972708497</v>
      </c>
      <c r="E3832" s="5">
        <f t="shared" si="302"/>
        <v>273.41570694880784</v>
      </c>
    </row>
    <row r="3833" spans="1:5">
      <c r="A3833" s="5">
        <f t="shared" si="303"/>
        <v>383200000</v>
      </c>
      <c r="B3833" s="5">
        <f t="shared" si="301"/>
        <v>9.3827960296637383E-2</v>
      </c>
      <c r="C3833" s="5">
        <f t="shared" si="304"/>
        <v>0.11784791813257656</v>
      </c>
      <c r="D3833">
        <f t="shared" si="305"/>
        <v>530.30830417131062</v>
      </c>
      <c r="E3833" s="5">
        <f t="shared" si="302"/>
        <v>273.34489998590777</v>
      </c>
    </row>
    <row r="3834" spans="1:5">
      <c r="A3834" s="5">
        <f t="shared" si="303"/>
        <v>383300000</v>
      </c>
      <c r="B3834" s="5">
        <f t="shared" si="301"/>
        <v>9.3852445672497675E-2</v>
      </c>
      <c r="C3834" s="5">
        <f t="shared" si="304"/>
        <v>0.11787867176465708</v>
      </c>
      <c r="D3834">
        <f t="shared" si="305"/>
        <v>530.1699508438461</v>
      </c>
      <c r="E3834" s="5">
        <f t="shared" si="302"/>
        <v>273.27412996952421</v>
      </c>
    </row>
    <row r="3835" spans="1:5">
      <c r="A3835" s="5">
        <f t="shared" si="303"/>
        <v>383400000</v>
      </c>
      <c r="B3835" s="5">
        <f t="shared" si="301"/>
        <v>9.3876931048357967E-2</v>
      </c>
      <c r="C3835" s="5">
        <f t="shared" si="304"/>
        <v>0.1179094253967376</v>
      </c>
      <c r="D3835">
        <f t="shared" si="305"/>
        <v>530.03166968817482</v>
      </c>
      <c r="E3835" s="5">
        <f t="shared" si="302"/>
        <v>273.2033968707475</v>
      </c>
    </row>
    <row r="3836" spans="1:5">
      <c r="A3836" s="5">
        <f t="shared" si="303"/>
        <v>383500000</v>
      </c>
      <c r="B3836" s="5">
        <f t="shared" si="301"/>
        <v>9.3901416424218259E-2</v>
      </c>
      <c r="C3836" s="5">
        <f t="shared" si="304"/>
        <v>0.11794017902881813</v>
      </c>
      <c r="D3836">
        <f t="shared" si="305"/>
        <v>529.89346064783888</v>
      </c>
      <c r="E3836" s="5">
        <f t="shared" si="302"/>
        <v>273.13270066069822</v>
      </c>
    </row>
    <row r="3837" spans="1:5">
      <c r="A3837" s="5">
        <f t="shared" si="303"/>
        <v>383600000</v>
      </c>
      <c r="B3837" s="5">
        <f t="shared" si="301"/>
        <v>9.3925901800078551E-2</v>
      </c>
      <c r="C3837" s="5">
        <f t="shared" si="304"/>
        <v>0.11797093266089866</v>
      </c>
      <c r="D3837">
        <f t="shared" si="305"/>
        <v>529.75532366643961</v>
      </c>
      <c r="E3837" s="5">
        <f t="shared" si="302"/>
        <v>273.06204131052692</v>
      </c>
    </row>
    <row r="3838" spans="1:5">
      <c r="A3838" s="5">
        <f t="shared" si="303"/>
        <v>383700000</v>
      </c>
      <c r="B3838" s="5">
        <f t="shared" si="301"/>
        <v>9.3950387175938843E-2</v>
      </c>
      <c r="C3838" s="5">
        <f t="shared" si="304"/>
        <v>0.11800168629297918</v>
      </c>
      <c r="D3838">
        <f t="shared" si="305"/>
        <v>529.61725868763676</v>
      </c>
      <c r="E3838" s="5">
        <f t="shared" si="302"/>
        <v>272.99141879141433</v>
      </c>
    </row>
    <row r="3839" spans="1:5">
      <c r="A3839" s="5">
        <f t="shared" si="303"/>
        <v>383800000</v>
      </c>
      <c r="B3839" s="5">
        <f t="shared" si="301"/>
        <v>9.3974872551799135E-2</v>
      </c>
      <c r="C3839" s="5">
        <f t="shared" si="304"/>
        <v>0.11803243992505971</v>
      </c>
      <c r="D3839">
        <f t="shared" si="305"/>
        <v>529.47926565514911</v>
      </c>
      <c r="E3839" s="5">
        <f t="shared" si="302"/>
        <v>272.92083307457125</v>
      </c>
    </row>
    <row r="3840" spans="1:5">
      <c r="A3840" s="5">
        <f t="shared" si="303"/>
        <v>383900000</v>
      </c>
      <c r="B3840" s="5">
        <f t="shared" si="301"/>
        <v>9.3999357927659427E-2</v>
      </c>
      <c r="C3840" s="5">
        <f t="shared" si="304"/>
        <v>0.11806319355714023</v>
      </c>
      <c r="D3840">
        <f t="shared" si="305"/>
        <v>529.34134451275395</v>
      </c>
      <c r="E3840" s="5">
        <f t="shared" si="302"/>
        <v>272.85028413123848</v>
      </c>
    </row>
    <row r="3841" spans="1:5">
      <c r="A3841" s="5">
        <f t="shared" si="303"/>
        <v>384000000</v>
      </c>
      <c r="B3841" s="5">
        <f t="shared" si="301"/>
        <v>9.4023843303519719E-2</v>
      </c>
      <c r="C3841" s="5">
        <f t="shared" si="304"/>
        <v>0.11809394718922075</v>
      </c>
      <c r="D3841">
        <f t="shared" si="305"/>
        <v>529.20349520428704</v>
      </c>
      <c r="E3841" s="5">
        <f t="shared" si="302"/>
        <v>272.77977193268651</v>
      </c>
    </row>
    <row r="3842" spans="1:5">
      <c r="A3842" s="5">
        <f t="shared" si="303"/>
        <v>384100000</v>
      </c>
      <c r="B3842" s="5">
        <f t="shared" si="301"/>
        <v>9.4048328679380011E-2</v>
      </c>
      <c r="C3842" s="5">
        <f t="shared" si="304"/>
        <v>0.11812470082130129</v>
      </c>
      <c r="D3842">
        <f t="shared" si="305"/>
        <v>529.06571767364289</v>
      </c>
      <c r="E3842" s="5">
        <f t="shared" si="302"/>
        <v>272.70929645021602</v>
      </c>
    </row>
    <row r="3843" spans="1:5">
      <c r="A3843" s="5">
        <f t="shared" si="303"/>
        <v>384200000</v>
      </c>
      <c r="B3843" s="5">
        <f t="shared" ref="B3843:B3906" si="306">A3843/(PI()*1300000000)</f>
        <v>9.4072814055240303E-2</v>
      </c>
      <c r="C3843" s="5">
        <f t="shared" si="304"/>
        <v>0.11815545445338181</v>
      </c>
      <c r="D3843">
        <f t="shared" si="305"/>
        <v>528.92801186477413</v>
      </c>
      <c r="E3843" s="5">
        <f t="shared" ref="E3843:E3906" si="307">($G$2*299792458/$G$6/2*9)^2/(4*$G$3*A3843)*(1+($G$7*$G$3*A3843)/($G$2*299792458/$G$6/2*9))^2</f>
        <v>272.63885765515761</v>
      </c>
    </row>
    <row r="3844" spans="1:5">
      <c r="A3844" s="5">
        <f t="shared" si="303"/>
        <v>384300000</v>
      </c>
      <c r="B3844" s="5">
        <f t="shared" si="306"/>
        <v>9.4097299431100595E-2</v>
      </c>
      <c r="C3844" s="5">
        <f t="shared" si="304"/>
        <v>0.11818620808546233</v>
      </c>
      <c r="D3844">
        <f t="shared" si="305"/>
        <v>528.79037772169204</v>
      </c>
      <c r="E3844" s="5">
        <f t="shared" si="307"/>
        <v>272.56845551887153</v>
      </c>
    </row>
    <row r="3845" spans="1:5">
      <c r="A3845" s="5">
        <f t="shared" si="303"/>
        <v>384400000</v>
      </c>
      <c r="B3845" s="5">
        <f t="shared" si="306"/>
        <v>9.4121784806960873E-2</v>
      </c>
      <c r="C3845" s="5">
        <f t="shared" si="304"/>
        <v>0.11821696171754287</v>
      </c>
      <c r="D3845">
        <f t="shared" si="305"/>
        <v>528.65281518846564</v>
      </c>
      <c r="E3845" s="5">
        <f t="shared" si="307"/>
        <v>272.49809001274787</v>
      </c>
    </row>
    <row r="3846" spans="1:5">
      <c r="A3846" s="5">
        <f t="shared" si="303"/>
        <v>384500000</v>
      </c>
      <c r="B3846" s="5">
        <f t="shared" si="306"/>
        <v>9.4146270182821165E-2</v>
      </c>
      <c r="C3846" s="5">
        <f t="shared" si="304"/>
        <v>0.11824771534962339</v>
      </c>
      <c r="D3846">
        <f t="shared" si="305"/>
        <v>528.51532420922297</v>
      </c>
      <c r="E3846" s="5">
        <f t="shared" si="307"/>
        <v>272.42776110820665</v>
      </c>
    </row>
    <row r="3847" spans="1:5">
      <c r="A3847" s="5">
        <f t="shared" si="303"/>
        <v>384600000</v>
      </c>
      <c r="B3847" s="5">
        <f t="shared" si="306"/>
        <v>9.4170755558681457E-2</v>
      </c>
      <c r="C3847" s="5">
        <f t="shared" si="304"/>
        <v>0.11827846898170392</v>
      </c>
      <c r="D3847">
        <f t="shared" si="305"/>
        <v>528.37790472814913</v>
      </c>
      <c r="E3847" s="5">
        <f t="shared" si="307"/>
        <v>272.35746877669737</v>
      </c>
    </row>
    <row r="3848" spans="1:5">
      <c r="A3848" s="5">
        <f t="shared" si="303"/>
        <v>384700000</v>
      </c>
      <c r="B3848" s="5">
        <f t="shared" si="306"/>
        <v>9.4195240934541749E-2</v>
      </c>
      <c r="C3848" s="5">
        <f t="shared" si="304"/>
        <v>0.11830922261378445</v>
      </c>
      <c r="D3848">
        <f t="shared" si="305"/>
        <v>528.24055668948847</v>
      </c>
      <c r="E3848" s="5">
        <f t="shared" si="307"/>
        <v>272.28721298969958</v>
      </c>
    </row>
    <row r="3849" spans="1:5">
      <c r="A3849" s="5">
        <f t="shared" si="303"/>
        <v>384800000</v>
      </c>
      <c r="B3849" s="5">
        <f t="shared" si="306"/>
        <v>9.4219726310402041E-2</v>
      </c>
      <c r="C3849" s="5">
        <f t="shared" si="304"/>
        <v>0.11833997624586497</v>
      </c>
      <c r="D3849">
        <f t="shared" si="305"/>
        <v>528.10328003754216</v>
      </c>
      <c r="E3849" s="5">
        <f t="shared" si="307"/>
        <v>272.21699371872188</v>
      </c>
    </row>
    <row r="3850" spans="1:5">
      <c r="A3850" s="5">
        <f t="shared" si="303"/>
        <v>384900000</v>
      </c>
      <c r="B3850" s="5">
        <f t="shared" si="306"/>
        <v>9.4244211686262333E-2</v>
      </c>
      <c r="C3850" s="5">
        <f t="shared" si="304"/>
        <v>0.1183707298779455</v>
      </c>
      <c r="D3850">
        <f t="shared" si="305"/>
        <v>527.96607471666971</v>
      </c>
      <c r="E3850" s="5">
        <f t="shared" si="307"/>
        <v>272.14681093530305</v>
      </c>
    </row>
    <row r="3851" spans="1:5">
      <c r="A3851" s="5">
        <f t="shared" si="303"/>
        <v>385000000</v>
      </c>
      <c r="B3851" s="5">
        <f t="shared" si="306"/>
        <v>9.4268697062122625E-2</v>
      </c>
      <c r="C3851" s="5">
        <f t="shared" si="304"/>
        <v>0.11840148351002602</v>
      </c>
      <c r="D3851">
        <f t="shared" si="305"/>
        <v>527.82894067128882</v>
      </c>
      <c r="E3851" s="5">
        <f t="shared" si="307"/>
        <v>272.07666461101115</v>
      </c>
    </row>
    <row r="3852" spans="1:5">
      <c r="A3852" s="5">
        <f t="shared" si="303"/>
        <v>385100000</v>
      </c>
      <c r="B3852" s="5">
        <f t="shared" si="306"/>
        <v>9.4293182437982917E-2</v>
      </c>
      <c r="C3852" s="5">
        <f t="shared" si="304"/>
        <v>0.11843223714210654</v>
      </c>
      <c r="D3852">
        <f t="shared" si="305"/>
        <v>527.69187784587439</v>
      </c>
      <c r="E3852" s="5">
        <f t="shared" si="307"/>
        <v>272.00655471744392</v>
      </c>
    </row>
    <row r="3853" spans="1:5">
      <c r="A3853" s="5">
        <f t="shared" si="303"/>
        <v>385200000</v>
      </c>
      <c r="B3853" s="5">
        <f t="shared" si="306"/>
        <v>9.4317667813843209E-2</v>
      </c>
      <c r="C3853" s="5">
        <f t="shared" si="304"/>
        <v>0.11846299077418708</v>
      </c>
      <c r="D3853">
        <f t="shared" si="305"/>
        <v>527.55488618495906</v>
      </c>
      <c r="E3853" s="5">
        <f t="shared" si="307"/>
        <v>271.93648122622852</v>
      </c>
    </row>
    <row r="3854" spans="1:5">
      <c r="A3854" s="5">
        <f t="shared" si="303"/>
        <v>385300000</v>
      </c>
      <c r="B3854" s="5">
        <f t="shared" si="306"/>
        <v>9.4342153189703501E-2</v>
      </c>
      <c r="C3854" s="5">
        <f t="shared" si="304"/>
        <v>0.1184937444062676</v>
      </c>
      <c r="D3854">
        <f t="shared" si="305"/>
        <v>527.41796563313324</v>
      </c>
      <c r="E3854" s="5">
        <f t="shared" si="307"/>
        <v>271.86644410902159</v>
      </c>
    </row>
    <row r="3855" spans="1:5">
      <c r="A3855" s="5">
        <f t="shared" si="303"/>
        <v>385400000</v>
      </c>
      <c r="B3855" s="5">
        <f t="shared" si="306"/>
        <v>9.4366638565563793E-2</v>
      </c>
      <c r="C3855" s="5">
        <f t="shared" si="304"/>
        <v>0.11852449803834812</v>
      </c>
      <c r="D3855">
        <f t="shared" si="305"/>
        <v>527.28111613504473</v>
      </c>
      <c r="E3855" s="5">
        <f t="shared" si="307"/>
        <v>271.796443337509</v>
      </c>
    </row>
    <row r="3856" spans="1:5">
      <c r="A3856" s="5">
        <f t="shared" si="303"/>
        <v>385500000</v>
      </c>
      <c r="B3856" s="5">
        <f t="shared" si="306"/>
        <v>9.4391123941424085E-2</v>
      </c>
      <c r="C3856" s="5">
        <f t="shared" si="304"/>
        <v>0.11855525167042866</v>
      </c>
      <c r="D3856">
        <f t="shared" si="305"/>
        <v>527.14433763539876</v>
      </c>
      <c r="E3856" s="5">
        <f t="shared" si="307"/>
        <v>271.72647888340629</v>
      </c>
    </row>
    <row r="3857" spans="1:5">
      <c r="A3857" s="5">
        <f t="shared" si="303"/>
        <v>385600000</v>
      </c>
      <c r="B3857" s="5">
        <f t="shared" si="306"/>
        <v>9.4415609317284377E-2</v>
      </c>
      <c r="C3857" s="5">
        <f t="shared" si="304"/>
        <v>0.11858600530250918</v>
      </c>
      <c r="D3857">
        <f t="shared" si="305"/>
        <v>527.00763007895807</v>
      </c>
      <c r="E3857" s="5">
        <f t="shared" si="307"/>
        <v>271.65655071845839</v>
      </c>
    </row>
    <row r="3858" spans="1:5">
      <c r="A3858" s="5">
        <f t="shared" si="303"/>
        <v>385700000</v>
      </c>
      <c r="B3858" s="5">
        <f t="shared" si="306"/>
        <v>9.4440094693144669E-2</v>
      </c>
      <c r="C3858" s="5">
        <f t="shared" si="304"/>
        <v>0.1186167589345897</v>
      </c>
      <c r="D3858">
        <f t="shared" si="305"/>
        <v>526.8709934105425</v>
      </c>
      <c r="E3858" s="5">
        <f t="shared" si="307"/>
        <v>271.58665881443898</v>
      </c>
    </row>
    <row r="3859" spans="1:5">
      <c r="A3859" s="5">
        <f t="shared" si="303"/>
        <v>385800000</v>
      </c>
      <c r="B3859" s="5">
        <f t="shared" si="306"/>
        <v>9.4464580069004961E-2</v>
      </c>
      <c r="C3859" s="5">
        <f t="shared" si="304"/>
        <v>0.11864751256667024</v>
      </c>
      <c r="D3859">
        <f t="shared" si="305"/>
        <v>526.73442757502914</v>
      </c>
      <c r="E3859" s="5">
        <f t="shared" si="307"/>
        <v>271.51680314315155</v>
      </c>
    </row>
    <row r="3860" spans="1:5">
      <c r="A3860" s="5">
        <f t="shared" si="303"/>
        <v>385900000</v>
      </c>
      <c r="B3860" s="5">
        <f t="shared" si="306"/>
        <v>9.4489065444865253E-2</v>
      </c>
      <c r="C3860" s="5">
        <f t="shared" si="304"/>
        <v>0.11867826619875076</v>
      </c>
      <c r="D3860">
        <f t="shared" si="305"/>
        <v>526.59793251735232</v>
      </c>
      <c r="E3860" s="5">
        <f t="shared" si="307"/>
        <v>271.44698367642872</v>
      </c>
    </row>
    <row r="3861" spans="1:5">
      <c r="A3861" s="5">
        <f t="shared" si="303"/>
        <v>386000000</v>
      </c>
      <c r="B3861" s="5">
        <f t="shared" si="306"/>
        <v>9.4513550820725545E-2</v>
      </c>
      <c r="C3861" s="5">
        <f t="shared" si="304"/>
        <v>0.11870901983083129</v>
      </c>
      <c r="D3861">
        <f t="shared" si="305"/>
        <v>526.46150818250317</v>
      </c>
      <c r="E3861" s="5">
        <f t="shared" si="307"/>
        <v>271.37720038613207</v>
      </c>
    </row>
    <row r="3862" spans="1:5">
      <c r="A3862" s="5">
        <f t="shared" si="303"/>
        <v>386100000</v>
      </c>
      <c r="B3862" s="5">
        <f t="shared" si="306"/>
        <v>9.4538036196585837E-2</v>
      </c>
      <c r="C3862" s="5">
        <f t="shared" si="304"/>
        <v>0.11873977346291181</v>
      </c>
      <c r="D3862">
        <f t="shared" si="305"/>
        <v>526.32515451553024</v>
      </c>
      <c r="E3862" s="5">
        <f t="shared" si="307"/>
        <v>271.30745324415273</v>
      </c>
    </row>
    <row r="3863" spans="1:5">
      <c r="A3863" s="5">
        <f t="shared" si="303"/>
        <v>386200000</v>
      </c>
      <c r="B3863" s="5">
        <f t="shared" si="306"/>
        <v>9.4562521572446129E-2</v>
      </c>
      <c r="C3863" s="5">
        <f t="shared" si="304"/>
        <v>0.11877052709499233</v>
      </c>
      <c r="D3863">
        <f t="shared" si="305"/>
        <v>526.18887146153872</v>
      </c>
      <c r="E3863" s="5">
        <f t="shared" si="307"/>
        <v>271.23774222241047</v>
      </c>
    </row>
    <row r="3864" spans="1:5">
      <c r="A3864" s="5">
        <f t="shared" si="303"/>
        <v>386300000</v>
      </c>
      <c r="B3864" s="5">
        <f t="shared" si="306"/>
        <v>9.4587006948306421E-2</v>
      </c>
      <c r="C3864" s="5">
        <f t="shared" si="304"/>
        <v>0.11880128072707287</v>
      </c>
      <c r="D3864">
        <f t="shared" si="305"/>
        <v>526.0526589656904</v>
      </c>
      <c r="E3864" s="5">
        <f t="shared" si="307"/>
        <v>271.16806729285452</v>
      </c>
    </row>
    <row r="3865" spans="1:5">
      <c r="A3865" s="5">
        <f t="shared" si="303"/>
        <v>386400000</v>
      </c>
      <c r="B3865" s="5">
        <f t="shared" si="306"/>
        <v>9.4611492324166713E-2</v>
      </c>
      <c r="C3865" s="5">
        <f t="shared" si="304"/>
        <v>0.11883203435915339</v>
      </c>
      <c r="D3865">
        <f t="shared" si="305"/>
        <v>525.91651697320458</v>
      </c>
      <c r="E3865" s="5">
        <f t="shared" si="307"/>
        <v>271.09842842746292</v>
      </c>
    </row>
    <row r="3866" spans="1:5">
      <c r="A3866" s="5">
        <f t="shared" si="303"/>
        <v>386500000</v>
      </c>
      <c r="B3866" s="5">
        <f t="shared" si="306"/>
        <v>9.4635977700027005E-2</v>
      </c>
      <c r="C3866" s="5">
        <f t="shared" si="304"/>
        <v>0.11886278799123391</v>
      </c>
      <c r="D3866">
        <f t="shared" si="305"/>
        <v>525.7804454293564</v>
      </c>
      <c r="E3866" s="5">
        <f t="shared" si="307"/>
        <v>271.02882559824286</v>
      </c>
    </row>
    <row r="3867" spans="1:5">
      <c r="A3867" s="5">
        <f t="shared" si="303"/>
        <v>386600000</v>
      </c>
      <c r="B3867" s="5">
        <f t="shared" si="306"/>
        <v>9.4660463075887297E-2</v>
      </c>
      <c r="C3867" s="5">
        <f t="shared" si="304"/>
        <v>0.11889354162331445</v>
      </c>
      <c r="D3867">
        <f t="shared" si="305"/>
        <v>525.64444427947808</v>
      </c>
      <c r="E3867" s="5">
        <f t="shared" si="307"/>
        <v>270.95925877723027</v>
      </c>
    </row>
    <row r="3868" spans="1:5">
      <c r="A3868" s="5">
        <f t="shared" si="303"/>
        <v>386700000</v>
      </c>
      <c r="B3868" s="5">
        <f t="shared" si="306"/>
        <v>9.4684948451747589E-2</v>
      </c>
      <c r="C3868" s="5">
        <f t="shared" si="304"/>
        <v>0.11892429525539497</v>
      </c>
      <c r="D3868">
        <f t="shared" si="305"/>
        <v>525.50851346895843</v>
      </c>
      <c r="E3868" s="5">
        <f t="shared" si="307"/>
        <v>270.88972793649026</v>
      </c>
    </row>
    <row r="3869" spans="1:5">
      <c r="A3869" s="5">
        <f t="shared" si="303"/>
        <v>386800000</v>
      </c>
      <c r="B3869" s="5">
        <f t="shared" si="306"/>
        <v>9.4709433827607881E-2</v>
      </c>
      <c r="C3869" s="5">
        <f t="shared" si="304"/>
        <v>0.11895504888747549</v>
      </c>
      <c r="D3869">
        <f t="shared" si="305"/>
        <v>525.37265294324266</v>
      </c>
      <c r="E3869" s="5">
        <f t="shared" si="307"/>
        <v>270.82023304811673</v>
      </c>
    </row>
    <row r="3870" spans="1:5">
      <c r="A3870" s="5">
        <f t="shared" si="303"/>
        <v>386900000</v>
      </c>
      <c r="B3870" s="5">
        <f t="shared" si="306"/>
        <v>9.4733919203468173E-2</v>
      </c>
      <c r="C3870" s="5">
        <f t="shared" si="304"/>
        <v>0.11898580251955602</v>
      </c>
      <c r="D3870">
        <f t="shared" si="305"/>
        <v>525.23686264783203</v>
      </c>
      <c r="E3870" s="5">
        <f t="shared" si="307"/>
        <v>270.75077408423243</v>
      </c>
    </row>
    <row r="3871" spans="1:5">
      <c r="A3871" s="5">
        <f t="shared" si="303"/>
        <v>387000000</v>
      </c>
      <c r="B3871" s="5">
        <f t="shared" si="306"/>
        <v>9.4758404579328465E-2</v>
      </c>
      <c r="C3871" s="5">
        <f t="shared" si="304"/>
        <v>0.11901655615163655</v>
      </c>
      <c r="D3871">
        <f t="shared" si="305"/>
        <v>525.10114252828487</v>
      </c>
      <c r="E3871" s="5">
        <f t="shared" si="307"/>
        <v>270.6813510169888</v>
      </c>
    </row>
    <row r="3872" spans="1:5">
      <c r="A3872" s="5">
        <f t="shared" si="303"/>
        <v>387100000</v>
      </c>
      <c r="B3872" s="5">
        <f t="shared" si="306"/>
        <v>9.4782889955188757E-2</v>
      </c>
      <c r="C3872" s="5">
        <f t="shared" si="304"/>
        <v>0.11904730978371707</v>
      </c>
      <c r="D3872">
        <f t="shared" si="305"/>
        <v>524.96549253021499</v>
      </c>
      <c r="E3872" s="5">
        <f t="shared" si="307"/>
        <v>270.61196381856638</v>
      </c>
    </row>
    <row r="3873" spans="1:5">
      <c r="A3873" s="5">
        <f t="shared" si="303"/>
        <v>387200000</v>
      </c>
      <c r="B3873" s="5">
        <f t="shared" si="306"/>
        <v>9.4807375331049049E-2</v>
      </c>
      <c r="C3873" s="5">
        <f t="shared" si="304"/>
        <v>0.1190780634157976</v>
      </c>
      <c r="D3873">
        <f t="shared" si="305"/>
        <v>524.82991259929292</v>
      </c>
      <c r="E3873" s="5">
        <f t="shared" si="307"/>
        <v>270.54261246117414</v>
      </c>
    </row>
    <row r="3874" spans="1:5">
      <c r="A3874" s="5">
        <f t="shared" si="303"/>
        <v>387300000</v>
      </c>
      <c r="B3874" s="5">
        <f t="shared" si="306"/>
        <v>9.4831860706909341E-2</v>
      </c>
      <c r="C3874" s="5">
        <f t="shared" si="304"/>
        <v>0.11910881704787812</v>
      </c>
      <c r="D3874">
        <f t="shared" si="305"/>
        <v>524.69440268124515</v>
      </c>
      <c r="E3874" s="5">
        <f t="shared" si="307"/>
        <v>270.47329691704977</v>
      </c>
    </row>
    <row r="3875" spans="1:5">
      <c r="A3875" s="5">
        <f t="shared" si="303"/>
        <v>387400000</v>
      </c>
      <c r="B3875" s="5">
        <f t="shared" si="306"/>
        <v>9.4856346082769633E-2</v>
      </c>
      <c r="C3875" s="5">
        <f t="shared" si="304"/>
        <v>0.11913957067995866</v>
      </c>
      <c r="D3875">
        <f t="shared" si="305"/>
        <v>524.55896272185396</v>
      </c>
      <c r="E3875" s="5">
        <f t="shared" si="307"/>
        <v>270.40401715845996</v>
      </c>
    </row>
    <row r="3876" spans="1:5">
      <c r="A3876" s="5">
        <f t="shared" si="303"/>
        <v>387500000</v>
      </c>
      <c r="B3876" s="5">
        <f t="shared" si="306"/>
        <v>9.4880831458629925E-2</v>
      </c>
      <c r="C3876" s="5">
        <f t="shared" si="304"/>
        <v>0.11917032431203918</v>
      </c>
      <c r="D3876">
        <f t="shared" si="305"/>
        <v>524.42359266695803</v>
      </c>
      <c r="E3876" s="5">
        <f t="shared" si="307"/>
        <v>270.33477315769949</v>
      </c>
    </row>
    <row r="3877" spans="1:5">
      <c r="A3877" s="5">
        <f t="shared" si="303"/>
        <v>387600000</v>
      </c>
      <c r="B3877" s="5">
        <f t="shared" si="306"/>
        <v>9.4905316834490216E-2</v>
      </c>
      <c r="C3877" s="5">
        <f t="shared" si="304"/>
        <v>0.1192010779441197</v>
      </c>
      <c r="D3877">
        <f t="shared" si="305"/>
        <v>524.28829246245152</v>
      </c>
      <c r="E3877" s="5">
        <f t="shared" si="307"/>
        <v>270.26556488709218</v>
      </c>
    </row>
    <row r="3878" spans="1:5">
      <c r="A3878" s="5">
        <f t="shared" si="303"/>
        <v>387700000</v>
      </c>
      <c r="B3878" s="5">
        <f t="shared" si="306"/>
        <v>9.4929802210350508E-2</v>
      </c>
      <c r="C3878" s="5">
        <f t="shared" si="304"/>
        <v>0.11923183157620024</v>
      </c>
      <c r="D3878">
        <f t="shared" si="305"/>
        <v>524.15306205428487</v>
      </c>
      <c r="E3878" s="5">
        <f t="shared" si="307"/>
        <v>270.19639231899015</v>
      </c>
    </row>
    <row r="3879" spans="1:5">
      <c r="A3879" s="5">
        <f t="shared" si="303"/>
        <v>387800000</v>
      </c>
      <c r="B3879" s="5">
        <f t="shared" si="306"/>
        <v>9.49542875862108E-2</v>
      </c>
      <c r="C3879" s="5">
        <f t="shared" si="304"/>
        <v>0.11926258520828076</v>
      </c>
      <c r="D3879">
        <f t="shared" si="305"/>
        <v>524.01790138846366</v>
      </c>
      <c r="E3879" s="5">
        <f t="shared" si="307"/>
        <v>270.12725542577425</v>
      </c>
    </row>
    <row r="3880" spans="1:5">
      <c r="A3880" s="5">
        <f t="shared" si="303"/>
        <v>387900000</v>
      </c>
      <c r="B3880" s="5">
        <f t="shared" si="306"/>
        <v>9.4978772962071092E-2</v>
      </c>
      <c r="C3880" s="5">
        <f t="shared" si="304"/>
        <v>0.11929333884036128</v>
      </c>
      <c r="D3880">
        <f t="shared" si="305"/>
        <v>523.88281041104983</v>
      </c>
      <c r="E3880" s="5">
        <f t="shared" si="307"/>
        <v>270.05815417985355</v>
      </c>
    </row>
    <row r="3881" spans="1:5">
      <c r="A3881" s="5">
        <f t="shared" si="303"/>
        <v>388000000</v>
      </c>
      <c r="B3881" s="5">
        <f t="shared" si="306"/>
        <v>9.5003258337931371E-2</v>
      </c>
      <c r="C3881" s="5">
        <f t="shared" si="304"/>
        <v>0.11932409247244181</v>
      </c>
      <c r="D3881">
        <f t="shared" si="305"/>
        <v>523.74778906816027</v>
      </c>
      <c r="E3881" s="5">
        <f t="shared" si="307"/>
        <v>269.98908855366585</v>
      </c>
    </row>
    <row r="3882" spans="1:5">
      <c r="A3882" s="5">
        <f t="shared" si="303"/>
        <v>388100000</v>
      </c>
      <c r="B3882" s="5">
        <f t="shared" si="306"/>
        <v>9.5027743713791663E-2</v>
      </c>
      <c r="C3882" s="5">
        <f t="shared" si="304"/>
        <v>0.11935484610452234</v>
      </c>
      <c r="D3882">
        <f t="shared" si="305"/>
        <v>523.61283730596813</v>
      </c>
      <c r="E3882" s="5">
        <f t="shared" si="307"/>
        <v>269.92005851967724</v>
      </c>
    </row>
    <row r="3883" spans="1:5">
      <c r="A3883" s="5">
        <f t="shared" si="303"/>
        <v>388200000</v>
      </c>
      <c r="B3883" s="5">
        <f t="shared" si="306"/>
        <v>9.5052229089651954E-2</v>
      </c>
      <c r="C3883" s="5">
        <f t="shared" si="304"/>
        <v>0.11938559973660286</v>
      </c>
      <c r="D3883">
        <f t="shared" si="305"/>
        <v>523.47795507070123</v>
      </c>
      <c r="E3883" s="5">
        <f t="shared" si="307"/>
        <v>269.85106405038204</v>
      </c>
    </row>
    <row r="3884" spans="1:5">
      <c r="A3884" s="5">
        <f t="shared" si="303"/>
        <v>388300000</v>
      </c>
      <c r="B3884" s="5">
        <f t="shared" si="306"/>
        <v>9.5076714465512246E-2</v>
      </c>
      <c r="C3884" s="5">
        <f t="shared" si="304"/>
        <v>0.11941635336868339</v>
      </c>
      <c r="D3884">
        <f t="shared" si="305"/>
        <v>523.34314230864345</v>
      </c>
      <c r="E3884" s="5">
        <f t="shared" si="307"/>
        <v>269.78210511830309</v>
      </c>
    </row>
    <row r="3885" spans="1:5">
      <c r="A3885" s="5">
        <f t="shared" si="303"/>
        <v>388400000</v>
      </c>
      <c r="B3885" s="5">
        <f t="shared" si="306"/>
        <v>9.5101199841372538E-2</v>
      </c>
      <c r="C3885" s="5">
        <f t="shared" si="304"/>
        <v>0.11944710700076391</v>
      </c>
      <c r="D3885">
        <f t="shared" si="305"/>
        <v>523.20839896613336</v>
      </c>
      <c r="E3885" s="5">
        <f t="shared" si="307"/>
        <v>269.71318169599141</v>
      </c>
    </row>
    <row r="3886" spans="1:5">
      <c r="A3886" s="5">
        <f t="shared" ref="A3886:A3949" si="308">A3885+100000</f>
        <v>388500000</v>
      </c>
      <c r="B3886" s="5">
        <f t="shared" si="306"/>
        <v>9.512568521723283E-2</v>
      </c>
      <c r="C3886" s="5">
        <f t="shared" ref="C3886:C3949" si="309">1.256*A3886/(PI()*$G$6)</f>
        <v>0.11947786063284443</v>
      </c>
      <c r="D3886">
        <f t="shared" ref="D3886:D3949" si="310">($G$2*299792458/$G$6/2*9)^2/(4*$G$3*A3886*(1-EXP(-(C3886/B3886)))^2)</f>
        <v>523.07372498956556</v>
      </c>
      <c r="E3886" s="5">
        <f t="shared" si="307"/>
        <v>269.6442937560264</v>
      </c>
    </row>
    <row r="3887" spans="1:5">
      <c r="A3887" s="5">
        <f t="shared" si="308"/>
        <v>388600000</v>
      </c>
      <c r="B3887" s="5">
        <f t="shared" si="306"/>
        <v>9.5150170593093122E-2</v>
      </c>
      <c r="C3887" s="5">
        <f t="shared" si="309"/>
        <v>0.11950861426492497</v>
      </c>
      <c r="D3887">
        <f t="shared" si="310"/>
        <v>522.93912032538913</v>
      </c>
      <c r="E3887" s="5">
        <f t="shared" si="307"/>
        <v>269.57544127101545</v>
      </c>
    </row>
    <row r="3888" spans="1:5">
      <c r="A3888" s="5">
        <f t="shared" si="308"/>
        <v>388700000</v>
      </c>
      <c r="B3888" s="5">
        <f t="shared" si="306"/>
        <v>9.5174655968953414E-2</v>
      </c>
      <c r="C3888" s="5">
        <f t="shared" si="309"/>
        <v>0.11953936789700549</v>
      </c>
      <c r="D3888">
        <f t="shared" si="310"/>
        <v>522.8045849201086</v>
      </c>
      <c r="E3888" s="5">
        <f t="shared" si="307"/>
        <v>269.50662421359442</v>
      </c>
    </row>
    <row r="3889" spans="1:5">
      <c r="A3889" s="5">
        <f t="shared" si="308"/>
        <v>388800000</v>
      </c>
      <c r="B3889" s="5">
        <f t="shared" si="306"/>
        <v>9.5199141344813706E-2</v>
      </c>
      <c r="C3889" s="5">
        <f t="shared" si="309"/>
        <v>0.11957012152908603</v>
      </c>
      <c r="D3889">
        <f t="shared" si="310"/>
        <v>522.67011872028343</v>
      </c>
      <c r="E3889" s="5">
        <f t="shared" si="307"/>
        <v>269.43784255642731</v>
      </c>
    </row>
    <row r="3890" spans="1:5">
      <c r="A3890" s="5">
        <f t="shared" si="308"/>
        <v>388900000</v>
      </c>
      <c r="B3890" s="5">
        <f t="shared" si="306"/>
        <v>9.5223626720673998E-2</v>
      </c>
      <c r="C3890" s="5">
        <f t="shared" si="309"/>
        <v>0.11960087516116655</v>
      </c>
      <c r="D3890">
        <f t="shared" si="310"/>
        <v>522.53572167252821</v>
      </c>
      <c r="E3890" s="5">
        <f t="shared" si="307"/>
        <v>269.36909627220592</v>
      </c>
    </row>
    <row r="3891" spans="1:5">
      <c r="A3891" s="5">
        <f t="shared" si="308"/>
        <v>389000000</v>
      </c>
      <c r="B3891" s="5">
        <f t="shared" si="306"/>
        <v>9.524811209653429E-2</v>
      </c>
      <c r="C3891" s="5">
        <f t="shared" si="309"/>
        <v>0.11963162879324707</v>
      </c>
      <c r="D3891">
        <f t="shared" si="310"/>
        <v>522.40139372351211</v>
      </c>
      <c r="E3891" s="5">
        <f t="shared" si="307"/>
        <v>269.30038533365052</v>
      </c>
    </row>
    <row r="3892" spans="1:5">
      <c r="A3892" s="5">
        <f t="shared" si="308"/>
        <v>389100000</v>
      </c>
      <c r="B3892" s="5">
        <f t="shared" si="306"/>
        <v>9.5272597472394582E-2</v>
      </c>
      <c r="C3892" s="5">
        <f t="shared" si="309"/>
        <v>0.1196623824253276</v>
      </c>
      <c r="D3892">
        <f t="shared" si="310"/>
        <v>522.26713481995944</v>
      </c>
      <c r="E3892" s="5">
        <f t="shared" si="307"/>
        <v>269.23170971350913</v>
      </c>
    </row>
    <row r="3893" spans="1:5">
      <c r="A3893" s="5">
        <f t="shared" si="308"/>
        <v>389200000</v>
      </c>
      <c r="B3893" s="5">
        <f t="shared" si="306"/>
        <v>9.5297082848254874E-2</v>
      </c>
      <c r="C3893" s="5">
        <f t="shared" si="309"/>
        <v>0.11969313605740813</v>
      </c>
      <c r="D3893">
        <f t="shared" si="310"/>
        <v>522.13294490864916</v>
      </c>
      <c r="E3893" s="5">
        <f t="shared" si="307"/>
        <v>269.16306938455813</v>
      </c>
    </row>
    <row r="3894" spans="1:5">
      <c r="A3894" s="5">
        <f t="shared" si="308"/>
        <v>389300000</v>
      </c>
      <c r="B3894" s="5">
        <f t="shared" si="306"/>
        <v>9.5321568224115166E-2</v>
      </c>
      <c r="C3894" s="5">
        <f t="shared" si="309"/>
        <v>0.11972388968948865</v>
      </c>
      <c r="D3894">
        <f t="shared" si="310"/>
        <v>521.99882393641462</v>
      </c>
      <c r="E3894" s="5">
        <f t="shared" si="307"/>
        <v>269.09446431960134</v>
      </c>
    </row>
    <row r="3895" spans="1:5">
      <c r="A3895" s="5">
        <f t="shared" si="308"/>
        <v>389400000</v>
      </c>
      <c r="B3895" s="5">
        <f t="shared" si="306"/>
        <v>9.5346053599975458E-2</v>
      </c>
      <c r="C3895" s="5">
        <f t="shared" si="309"/>
        <v>0.11975464332156918</v>
      </c>
      <c r="D3895">
        <f t="shared" si="310"/>
        <v>521.86477185014439</v>
      </c>
      <c r="E3895" s="5">
        <f t="shared" si="307"/>
        <v>269.02589449147086</v>
      </c>
    </row>
    <row r="3896" spans="1:5">
      <c r="A3896" s="5">
        <f t="shared" si="308"/>
        <v>389500000</v>
      </c>
      <c r="B3896" s="5">
        <f t="shared" si="306"/>
        <v>9.537053897583575E-2</v>
      </c>
      <c r="C3896" s="5">
        <f t="shared" si="309"/>
        <v>0.1197853969536497</v>
      </c>
      <c r="D3896">
        <f t="shared" si="310"/>
        <v>521.73078859678105</v>
      </c>
      <c r="E3896" s="5">
        <f t="shared" si="307"/>
        <v>268.95735987302675</v>
      </c>
    </row>
    <row r="3897" spans="1:5">
      <c r="A3897" s="5">
        <f t="shared" si="308"/>
        <v>389600000</v>
      </c>
      <c r="B3897" s="5">
        <f t="shared" si="306"/>
        <v>9.5395024351696042E-2</v>
      </c>
      <c r="C3897" s="5">
        <f t="shared" si="309"/>
        <v>0.11981615058573022</v>
      </c>
      <c r="D3897">
        <f t="shared" si="310"/>
        <v>521.59687412332187</v>
      </c>
      <c r="E3897" s="5">
        <f t="shared" si="307"/>
        <v>268.88886043715678</v>
      </c>
    </row>
    <row r="3898" spans="1:5">
      <c r="A3898" s="5">
        <f t="shared" si="308"/>
        <v>389700000</v>
      </c>
      <c r="B3898" s="5">
        <f t="shared" si="306"/>
        <v>9.5419509727556334E-2</v>
      </c>
      <c r="C3898" s="5">
        <f t="shared" si="309"/>
        <v>0.11984690421781076</v>
      </c>
      <c r="D3898">
        <f t="shared" si="310"/>
        <v>521.46302837681867</v>
      </c>
      <c r="E3898" s="5">
        <f t="shared" si="307"/>
        <v>268.82039615677661</v>
      </c>
    </row>
    <row r="3899" spans="1:5">
      <c r="A3899" s="5">
        <f t="shared" si="308"/>
        <v>389800000</v>
      </c>
      <c r="B3899" s="5">
        <f t="shared" si="306"/>
        <v>9.5443995103416626E-2</v>
      </c>
      <c r="C3899" s="5">
        <f t="shared" si="309"/>
        <v>0.11987765784989128</v>
      </c>
      <c r="D3899">
        <f t="shared" si="310"/>
        <v>521.32925130437718</v>
      </c>
      <c r="E3899" s="5">
        <f t="shared" si="307"/>
        <v>268.75196700482968</v>
      </c>
    </row>
    <row r="3900" spans="1:5">
      <c r="A3900" s="5">
        <f t="shared" si="308"/>
        <v>389900000</v>
      </c>
      <c r="B3900" s="5">
        <f t="shared" si="306"/>
        <v>9.5468480479276918E-2</v>
      </c>
      <c r="C3900" s="5">
        <f t="shared" si="309"/>
        <v>0.1199084114819718</v>
      </c>
      <c r="D3900">
        <f t="shared" si="310"/>
        <v>521.1955428531578</v>
      </c>
      <c r="E3900" s="5">
        <f t="shared" si="307"/>
        <v>268.68357295428717</v>
      </c>
    </row>
    <row r="3901" spans="1:5">
      <c r="A3901" s="5">
        <f t="shared" si="308"/>
        <v>390000000</v>
      </c>
      <c r="B3901" s="5">
        <f t="shared" si="306"/>
        <v>9.549296585513721E-2</v>
      </c>
      <c r="C3901" s="5">
        <f t="shared" si="309"/>
        <v>0.11993916511405234</v>
      </c>
      <c r="D3901">
        <f t="shared" si="310"/>
        <v>521.06190297037494</v>
      </c>
      <c r="E3901" s="5">
        <f t="shared" si="307"/>
        <v>268.61521397814806</v>
      </c>
    </row>
    <row r="3902" spans="1:5">
      <c r="A3902" s="5">
        <f t="shared" si="308"/>
        <v>390100000</v>
      </c>
      <c r="B3902" s="5">
        <f t="shared" si="306"/>
        <v>9.5517451230997502E-2</v>
      </c>
      <c r="C3902" s="5">
        <f t="shared" si="309"/>
        <v>0.11996991874613286</v>
      </c>
      <c r="D3902">
        <f t="shared" si="310"/>
        <v>520.92833160329724</v>
      </c>
      <c r="E3902" s="5">
        <f t="shared" si="307"/>
        <v>268.54689004943901</v>
      </c>
    </row>
    <row r="3903" spans="1:5">
      <c r="A3903" s="5">
        <f t="shared" si="308"/>
        <v>390200000</v>
      </c>
      <c r="B3903" s="5">
        <f t="shared" si="306"/>
        <v>9.5541936606857794E-2</v>
      </c>
      <c r="C3903" s="5">
        <f t="shared" si="309"/>
        <v>0.12000067237821339</v>
      </c>
      <c r="D3903">
        <f t="shared" si="310"/>
        <v>520.7948286992472</v>
      </c>
      <c r="E3903" s="5">
        <f t="shared" si="307"/>
        <v>268.47860114121403</v>
      </c>
    </row>
    <row r="3904" spans="1:5">
      <c r="A3904" s="5">
        <f t="shared" si="308"/>
        <v>390300000</v>
      </c>
      <c r="B3904" s="5">
        <f t="shared" si="306"/>
        <v>9.5566421982718086E-2</v>
      </c>
      <c r="C3904" s="5">
        <f t="shared" si="309"/>
        <v>0.12003142601029392</v>
      </c>
      <c r="D3904">
        <f t="shared" si="310"/>
        <v>520.66139420560137</v>
      </c>
      <c r="E3904" s="5">
        <f t="shared" si="307"/>
        <v>268.41034722655519</v>
      </c>
    </row>
    <row r="3905" spans="1:5">
      <c r="A3905" s="5">
        <f t="shared" si="308"/>
        <v>390400000</v>
      </c>
      <c r="B3905" s="5">
        <f t="shared" si="306"/>
        <v>9.5590907358578378E-2</v>
      </c>
      <c r="C3905" s="5">
        <f t="shared" si="309"/>
        <v>0.12006217964237444</v>
      </c>
      <c r="D3905">
        <f t="shared" si="310"/>
        <v>520.52802806979059</v>
      </c>
      <c r="E3905" s="5">
        <f t="shared" si="307"/>
        <v>268.34212827857181</v>
      </c>
    </row>
    <row r="3906" spans="1:5">
      <c r="A3906" s="5">
        <f t="shared" si="308"/>
        <v>390500000</v>
      </c>
      <c r="B3906" s="5">
        <f t="shared" si="306"/>
        <v>9.561539273443867E-2</v>
      </c>
      <c r="C3906" s="5">
        <f t="shared" si="309"/>
        <v>0.12009293327445497</v>
      </c>
      <c r="D3906">
        <f t="shared" si="310"/>
        <v>520.39473023929895</v>
      </c>
      <c r="E3906" s="5">
        <f t="shared" si="307"/>
        <v>268.27394427040105</v>
      </c>
    </row>
    <row r="3907" spans="1:5">
      <c r="A3907" s="5">
        <f t="shared" si="308"/>
        <v>390600000</v>
      </c>
      <c r="B3907" s="5">
        <f t="shared" ref="B3907:B3970" si="311">A3907/(PI()*1300000000)</f>
        <v>9.5639878110298962E-2</v>
      </c>
      <c r="C3907" s="5">
        <f t="shared" si="309"/>
        <v>0.12012368690653549</v>
      </c>
      <c r="D3907">
        <f t="shared" si="310"/>
        <v>520.26150066166463</v>
      </c>
      <c r="E3907" s="5">
        <f t="shared" ref="E3907:E3970" si="312">($G$2*299792458/$G$6/2*9)^2/(4*$G$3*A3907)*(1+($G$7*$G$3*A3907)/($G$2*299792458/$G$6/2*9))^2</f>
        <v>268.2057951752073</v>
      </c>
    </row>
    <row r="3908" spans="1:5">
      <c r="A3908" s="5">
        <f t="shared" si="308"/>
        <v>390700000</v>
      </c>
      <c r="B3908" s="5">
        <f t="shared" si="311"/>
        <v>9.5664363486159254E-2</v>
      </c>
      <c r="C3908" s="5">
        <f t="shared" si="309"/>
        <v>0.12015444053861601</v>
      </c>
      <c r="D3908">
        <f t="shared" si="310"/>
        <v>520.12833928447969</v>
      </c>
      <c r="E3908" s="5">
        <f t="shared" si="312"/>
        <v>268.13768096618259</v>
      </c>
    </row>
    <row r="3909" spans="1:5">
      <c r="A3909" s="5">
        <f t="shared" si="308"/>
        <v>390800000</v>
      </c>
      <c r="B3909" s="5">
        <f t="shared" si="311"/>
        <v>9.5688848862019546E-2</v>
      </c>
      <c r="C3909" s="5">
        <f t="shared" si="309"/>
        <v>0.12018519417069655</v>
      </c>
      <c r="D3909">
        <f t="shared" si="310"/>
        <v>519.99524605538954</v>
      </c>
      <c r="E3909" s="5">
        <f t="shared" si="312"/>
        <v>268.06960161654632</v>
      </c>
    </row>
    <row r="3910" spans="1:5">
      <c r="A3910" s="5">
        <f t="shared" si="308"/>
        <v>390900000</v>
      </c>
      <c r="B3910" s="5">
        <f t="shared" si="311"/>
        <v>9.5713334237879838E-2</v>
      </c>
      <c r="C3910" s="5">
        <f t="shared" si="309"/>
        <v>0.12021594780277707</v>
      </c>
      <c r="D3910">
        <f t="shared" si="310"/>
        <v>519.86222092209323</v>
      </c>
      <c r="E3910" s="5">
        <f t="shared" si="312"/>
        <v>268.00155709954527</v>
      </c>
    </row>
    <row r="3911" spans="1:5">
      <c r="A3911" s="5">
        <f t="shared" si="308"/>
        <v>391000000</v>
      </c>
      <c r="B3911" s="5">
        <f t="shared" si="311"/>
        <v>9.573781961374013E-2</v>
      </c>
      <c r="C3911" s="5">
        <f t="shared" si="309"/>
        <v>0.12024670143485759</v>
      </c>
      <c r="D3911">
        <f t="shared" si="310"/>
        <v>519.72926383234335</v>
      </c>
      <c r="E3911" s="5">
        <f t="shared" si="312"/>
        <v>267.93354738845386</v>
      </c>
    </row>
    <row r="3912" spans="1:5">
      <c r="A3912" s="5">
        <f t="shared" si="308"/>
        <v>391100000</v>
      </c>
      <c r="B3912" s="5">
        <f t="shared" si="311"/>
        <v>9.5762304989600422E-2</v>
      </c>
      <c r="C3912" s="5">
        <f t="shared" si="309"/>
        <v>0.12027745506693813</v>
      </c>
      <c r="D3912">
        <f t="shared" si="310"/>
        <v>519.59637473394594</v>
      </c>
      <c r="E3912" s="5">
        <f t="shared" si="312"/>
        <v>267.86557245657337</v>
      </c>
    </row>
    <row r="3913" spans="1:5">
      <c r="A3913" s="5">
        <f t="shared" si="308"/>
        <v>391200000</v>
      </c>
      <c r="B3913" s="5">
        <f t="shared" si="311"/>
        <v>9.5786790365460714E-2</v>
      </c>
      <c r="C3913" s="5">
        <f t="shared" si="309"/>
        <v>0.12030820869901865</v>
      </c>
      <c r="D3913">
        <f t="shared" si="310"/>
        <v>519.46355357476023</v>
      </c>
      <c r="E3913" s="5">
        <f t="shared" si="312"/>
        <v>267.79763227723259</v>
      </c>
    </row>
    <row r="3914" spans="1:5">
      <c r="A3914" s="5">
        <f t="shared" si="308"/>
        <v>391300000</v>
      </c>
      <c r="B3914" s="5">
        <f t="shared" si="311"/>
        <v>9.5811275741321006E-2</v>
      </c>
      <c r="C3914" s="5">
        <f t="shared" si="309"/>
        <v>0.12033896233109917</v>
      </c>
      <c r="D3914">
        <f t="shared" si="310"/>
        <v>519.33080030269923</v>
      </c>
      <c r="E3914" s="5">
        <f t="shared" si="312"/>
        <v>267.72972682378776</v>
      </c>
    </row>
    <row r="3915" spans="1:5">
      <c r="A3915" s="5">
        <f t="shared" si="308"/>
        <v>391400000</v>
      </c>
      <c r="B3915" s="5">
        <f t="shared" si="311"/>
        <v>9.5835761117181298E-2</v>
      </c>
      <c r="C3915" s="5">
        <f t="shared" si="309"/>
        <v>0.1203697159631797</v>
      </c>
      <c r="D3915">
        <f t="shared" si="310"/>
        <v>519.19811486572871</v>
      </c>
      <c r="E3915" s="5">
        <f t="shared" si="312"/>
        <v>267.66185606962222</v>
      </c>
    </row>
    <row r="3916" spans="1:5">
      <c r="A3916" s="5">
        <f t="shared" si="308"/>
        <v>391500000</v>
      </c>
      <c r="B3916" s="5">
        <f t="shared" si="311"/>
        <v>9.586024649304159E-2</v>
      </c>
      <c r="C3916" s="5">
        <f t="shared" si="309"/>
        <v>0.12040046959526023</v>
      </c>
      <c r="D3916">
        <f t="shared" si="310"/>
        <v>519.06549721186775</v>
      </c>
      <c r="E3916" s="5">
        <f t="shared" si="312"/>
        <v>267.59401998814639</v>
      </c>
    </row>
    <row r="3917" spans="1:5">
      <c r="A3917" s="5">
        <f t="shared" si="308"/>
        <v>391600000</v>
      </c>
      <c r="B3917" s="5">
        <f t="shared" si="311"/>
        <v>9.5884731868901868E-2</v>
      </c>
      <c r="C3917" s="5">
        <f t="shared" si="309"/>
        <v>0.12043122322734076</v>
      </c>
      <c r="D3917">
        <f t="shared" si="310"/>
        <v>518.93294728918841</v>
      </c>
      <c r="E3917" s="5">
        <f t="shared" si="312"/>
        <v>267.5262185527979</v>
      </c>
    </row>
    <row r="3918" spans="1:5">
      <c r="A3918" s="5">
        <f t="shared" si="308"/>
        <v>391700000</v>
      </c>
      <c r="B3918" s="5">
        <f t="shared" si="311"/>
        <v>9.590921724476216E-2</v>
      </c>
      <c r="C3918" s="5">
        <f t="shared" si="309"/>
        <v>0.12046197685942128</v>
      </c>
      <c r="D3918">
        <f t="shared" si="310"/>
        <v>518.80046504581628</v>
      </c>
      <c r="E3918" s="5">
        <f t="shared" si="312"/>
        <v>267.45845173704168</v>
      </c>
    </row>
    <row r="3919" spans="1:5">
      <c r="A3919" s="5">
        <f t="shared" si="308"/>
        <v>391800000</v>
      </c>
      <c r="B3919" s="5">
        <f t="shared" si="311"/>
        <v>9.5933702620622452E-2</v>
      </c>
      <c r="C3919" s="5">
        <f t="shared" si="309"/>
        <v>0.1204927304915018</v>
      </c>
      <c r="D3919">
        <f t="shared" si="310"/>
        <v>518.66805042992905</v>
      </c>
      <c r="E3919" s="5">
        <f t="shared" si="312"/>
        <v>267.39071951436955</v>
      </c>
    </row>
    <row r="3920" spans="1:5">
      <c r="A3920" s="5">
        <f t="shared" si="308"/>
        <v>391900000</v>
      </c>
      <c r="B3920" s="5">
        <f t="shared" si="311"/>
        <v>9.5958187996482744E-2</v>
      </c>
      <c r="C3920" s="5">
        <f t="shared" si="309"/>
        <v>0.12052348412358234</v>
      </c>
      <c r="D3920">
        <f t="shared" si="310"/>
        <v>518.53570338975805</v>
      </c>
      <c r="E3920" s="5">
        <f t="shared" si="312"/>
        <v>267.32302185830059</v>
      </c>
    </row>
    <row r="3921" spans="1:5">
      <c r="A3921" s="5">
        <f t="shared" si="308"/>
        <v>392000000</v>
      </c>
      <c r="B3921" s="5">
        <f t="shared" si="311"/>
        <v>9.5982673372343036E-2</v>
      </c>
      <c r="C3921" s="5">
        <f t="shared" si="309"/>
        <v>0.12055423775566286</v>
      </c>
      <c r="D3921">
        <f t="shared" si="310"/>
        <v>518.40342387358737</v>
      </c>
      <c r="E3921" s="5">
        <f t="shared" si="312"/>
        <v>267.25535874238051</v>
      </c>
    </row>
    <row r="3922" spans="1:5">
      <c r="A3922" s="5">
        <f t="shared" si="308"/>
        <v>392100000</v>
      </c>
      <c r="B3922" s="5">
        <f t="shared" si="311"/>
        <v>9.6007158748203328E-2</v>
      </c>
      <c r="C3922" s="5">
        <f t="shared" si="309"/>
        <v>0.12058499138774338</v>
      </c>
      <c r="D3922">
        <f t="shared" si="310"/>
        <v>518.27121182975316</v>
      </c>
      <c r="E3922" s="5">
        <f t="shared" si="312"/>
        <v>267.1877301401824</v>
      </c>
    </row>
    <row r="3923" spans="1:5">
      <c r="A3923" s="5">
        <f t="shared" si="308"/>
        <v>392200000</v>
      </c>
      <c r="B3923" s="5">
        <f t="shared" si="311"/>
        <v>9.603164412406362E-2</v>
      </c>
      <c r="C3923" s="5">
        <f t="shared" si="309"/>
        <v>0.12061574501982392</v>
      </c>
      <c r="D3923">
        <f t="shared" si="310"/>
        <v>518.13906720664511</v>
      </c>
      <c r="E3923" s="5">
        <f t="shared" si="312"/>
        <v>267.12013602530624</v>
      </c>
    </row>
    <row r="3924" spans="1:5">
      <c r="A3924" s="5">
        <f t="shared" si="308"/>
        <v>392300000</v>
      </c>
      <c r="B3924" s="5">
        <f t="shared" si="311"/>
        <v>9.6056129499923912E-2</v>
      </c>
      <c r="C3924" s="5">
        <f t="shared" si="309"/>
        <v>0.12064649865190444</v>
      </c>
      <c r="D3924">
        <f t="shared" si="310"/>
        <v>518.00698995270523</v>
      </c>
      <c r="E3924" s="5">
        <f t="shared" si="312"/>
        <v>267.05257637137862</v>
      </c>
    </row>
    <row r="3925" spans="1:5">
      <c r="A3925" s="5">
        <f t="shared" si="308"/>
        <v>392400000</v>
      </c>
      <c r="B3925" s="5">
        <f t="shared" si="311"/>
        <v>9.6080614875784204E-2</v>
      </c>
      <c r="C3925" s="5">
        <f t="shared" si="309"/>
        <v>0.12067725228398496</v>
      </c>
      <c r="D3925">
        <f t="shared" si="310"/>
        <v>517.87498001642768</v>
      </c>
      <c r="E3925" s="5">
        <f t="shared" si="312"/>
        <v>266.98505115205353</v>
      </c>
    </row>
    <row r="3926" spans="1:5">
      <c r="A3926" s="5">
        <f t="shared" si="308"/>
        <v>392500000</v>
      </c>
      <c r="B3926" s="5">
        <f t="shared" si="311"/>
        <v>9.6105100251644496E-2</v>
      </c>
      <c r="C3926" s="5">
        <f t="shared" si="309"/>
        <v>0.12070800591606549</v>
      </c>
      <c r="D3926">
        <f t="shared" si="310"/>
        <v>517.74303734635987</v>
      </c>
      <c r="E3926" s="5">
        <f t="shared" si="312"/>
        <v>266.91756034101144</v>
      </c>
    </row>
    <row r="3927" spans="1:5">
      <c r="A3927" s="5">
        <f t="shared" si="308"/>
        <v>392600000</v>
      </c>
      <c r="B3927" s="5">
        <f t="shared" si="311"/>
        <v>9.6129585627504788E-2</v>
      </c>
      <c r="C3927" s="5">
        <f t="shared" si="309"/>
        <v>0.12073875954814602</v>
      </c>
      <c r="D3927">
        <f t="shared" si="310"/>
        <v>517.61116189110101</v>
      </c>
      <c r="E3927" s="5">
        <f t="shared" si="312"/>
        <v>266.85010391195959</v>
      </c>
    </row>
    <row r="3928" spans="1:5">
      <c r="A3928" s="5">
        <f t="shared" si="308"/>
        <v>392700000</v>
      </c>
      <c r="B3928" s="5">
        <f t="shared" si="311"/>
        <v>9.615407100336508E-2</v>
      </c>
      <c r="C3928" s="5">
        <f t="shared" si="309"/>
        <v>0.12076951318022654</v>
      </c>
      <c r="D3928">
        <f t="shared" si="310"/>
        <v>517.47935359930284</v>
      </c>
      <c r="E3928" s="5">
        <f t="shared" si="312"/>
        <v>266.7826818386323</v>
      </c>
    </row>
    <row r="3929" spans="1:5">
      <c r="A3929" s="5">
        <f t="shared" si="308"/>
        <v>392800000</v>
      </c>
      <c r="B3929" s="5">
        <f t="shared" si="311"/>
        <v>9.6178556379225372E-2</v>
      </c>
      <c r="C3929" s="5">
        <f t="shared" si="309"/>
        <v>0.12080026681230707</v>
      </c>
      <c r="D3929">
        <f t="shared" si="310"/>
        <v>517.34761241966964</v>
      </c>
      <c r="E3929" s="5">
        <f t="shared" si="312"/>
        <v>266.71529409479052</v>
      </c>
    </row>
    <row r="3930" spans="1:5">
      <c r="A3930" s="5">
        <f t="shared" si="308"/>
        <v>392900000</v>
      </c>
      <c r="B3930" s="5">
        <f t="shared" si="311"/>
        <v>9.6203041755085664E-2</v>
      </c>
      <c r="C3930" s="5">
        <f t="shared" si="309"/>
        <v>0.12083102044438759</v>
      </c>
      <c r="D3930">
        <f t="shared" si="310"/>
        <v>517.21593830095753</v>
      </c>
      <c r="E3930" s="5">
        <f t="shared" si="312"/>
        <v>266.64794065422166</v>
      </c>
    </row>
    <row r="3931" spans="1:5">
      <c r="A3931" s="5">
        <f t="shared" si="308"/>
        <v>393000000</v>
      </c>
      <c r="B3931" s="5">
        <f t="shared" si="311"/>
        <v>9.6227527130945956E-2</v>
      </c>
      <c r="C3931" s="5">
        <f t="shared" si="309"/>
        <v>0.12086177407646813</v>
      </c>
      <c r="D3931">
        <f t="shared" si="310"/>
        <v>517.08433119197514</v>
      </c>
      <c r="E3931" s="5">
        <f t="shared" si="312"/>
        <v>266.58062149074004</v>
      </c>
    </row>
    <row r="3932" spans="1:5">
      <c r="A3932" s="5">
        <f t="shared" si="308"/>
        <v>393100000</v>
      </c>
      <c r="B3932" s="5">
        <f t="shared" si="311"/>
        <v>9.6252012506806248E-2</v>
      </c>
      <c r="C3932" s="5">
        <f t="shared" si="309"/>
        <v>0.12089252770854865</v>
      </c>
      <c r="D3932">
        <f t="shared" si="310"/>
        <v>516.95279104158283</v>
      </c>
      <c r="E3932" s="5">
        <f t="shared" si="312"/>
        <v>266.51333657818674</v>
      </c>
    </row>
    <row r="3933" spans="1:5">
      <c r="A3933" s="5">
        <f t="shared" si="308"/>
        <v>393200000</v>
      </c>
      <c r="B3933" s="5">
        <f t="shared" si="311"/>
        <v>9.627649788266654E-2</v>
      </c>
      <c r="C3933" s="5">
        <f t="shared" si="309"/>
        <v>0.12092328134062917</v>
      </c>
      <c r="D3933">
        <f t="shared" si="310"/>
        <v>516.82131779869337</v>
      </c>
      <c r="E3933" s="5">
        <f t="shared" si="312"/>
        <v>266.44608589042929</v>
      </c>
    </row>
    <row r="3934" spans="1:5">
      <c r="A3934" s="5">
        <f t="shared" si="308"/>
        <v>393300000</v>
      </c>
      <c r="B3934" s="5">
        <f t="shared" si="311"/>
        <v>9.6300983258526832E-2</v>
      </c>
      <c r="C3934" s="5">
        <f t="shared" si="309"/>
        <v>0.12095403497270971</v>
      </c>
      <c r="D3934">
        <f t="shared" si="310"/>
        <v>516.68991141227104</v>
      </c>
      <c r="E3934" s="5">
        <f t="shared" si="312"/>
        <v>266.37886940136167</v>
      </c>
    </row>
    <row r="3935" spans="1:5">
      <c r="A3935" s="5">
        <f t="shared" si="308"/>
        <v>393400000</v>
      </c>
      <c r="B3935" s="5">
        <f t="shared" si="311"/>
        <v>9.6325468634387124E-2</v>
      </c>
      <c r="C3935" s="5">
        <f t="shared" si="309"/>
        <v>0.12098478860479023</v>
      </c>
      <c r="D3935">
        <f t="shared" si="310"/>
        <v>516.55857183133253</v>
      </c>
      <c r="E3935" s="5">
        <f t="shared" si="312"/>
        <v>266.31168708490469</v>
      </c>
    </row>
    <row r="3936" spans="1:5">
      <c r="A3936" s="5">
        <f t="shared" si="308"/>
        <v>393500000</v>
      </c>
      <c r="B3936" s="5">
        <f t="shared" si="311"/>
        <v>9.6349954010247416E-2</v>
      </c>
      <c r="C3936" s="5">
        <f t="shared" si="309"/>
        <v>0.12101554223687075</v>
      </c>
      <c r="D3936">
        <f t="shared" si="310"/>
        <v>516.42729900494601</v>
      </c>
      <c r="E3936" s="5">
        <f t="shared" si="312"/>
        <v>266.24453891500548</v>
      </c>
    </row>
    <row r="3937" spans="1:5">
      <c r="A3937" s="5">
        <f t="shared" si="308"/>
        <v>393600000</v>
      </c>
      <c r="B3937" s="5">
        <f t="shared" si="311"/>
        <v>9.6374439386107708E-2</v>
      </c>
      <c r="C3937" s="5">
        <f t="shared" si="309"/>
        <v>0.12104629586895128</v>
      </c>
      <c r="D3937">
        <f t="shared" si="310"/>
        <v>516.29609288223128</v>
      </c>
      <c r="E3937" s="5">
        <f t="shared" si="312"/>
        <v>266.17742486563787</v>
      </c>
    </row>
    <row r="3938" spans="1:5">
      <c r="A3938" s="5">
        <f t="shared" si="308"/>
        <v>393700000</v>
      </c>
      <c r="B3938" s="5">
        <f t="shared" si="311"/>
        <v>9.6398924761968E-2</v>
      </c>
      <c r="C3938" s="5">
        <f t="shared" si="309"/>
        <v>0.12107704950103181</v>
      </c>
      <c r="D3938">
        <f t="shared" si="310"/>
        <v>516.16495341236021</v>
      </c>
      <c r="E3938" s="5">
        <f t="shared" si="312"/>
        <v>266.1103449108017</v>
      </c>
    </row>
    <row r="3939" spans="1:5">
      <c r="A3939" s="5">
        <f t="shared" si="308"/>
        <v>393800000</v>
      </c>
      <c r="B3939" s="5">
        <f t="shared" si="311"/>
        <v>9.6423410137828292E-2</v>
      </c>
      <c r="C3939" s="5">
        <f t="shared" si="309"/>
        <v>0.12110780313311233</v>
      </c>
      <c r="D3939">
        <f t="shared" si="310"/>
        <v>516.03388054455615</v>
      </c>
      <c r="E3939" s="5">
        <f t="shared" si="312"/>
        <v>266.04329902452361</v>
      </c>
    </row>
    <row r="3940" spans="1:5">
      <c r="A3940" s="5">
        <f t="shared" si="308"/>
        <v>393900000</v>
      </c>
      <c r="B3940" s="5">
        <f t="shared" si="311"/>
        <v>9.6447895513688583E-2</v>
      </c>
      <c r="C3940" s="5">
        <f t="shared" si="309"/>
        <v>0.12113855676519286</v>
      </c>
      <c r="D3940">
        <f t="shared" si="310"/>
        <v>515.90287422809399</v>
      </c>
      <c r="E3940" s="5">
        <f t="shared" si="312"/>
        <v>265.9762871808565</v>
      </c>
    </row>
    <row r="3941" spans="1:5">
      <c r="A3941" s="5">
        <f t="shared" si="308"/>
        <v>394000000</v>
      </c>
      <c r="B3941" s="5">
        <f t="shared" si="311"/>
        <v>9.6472380889548875E-2</v>
      </c>
      <c r="C3941" s="5">
        <f t="shared" si="309"/>
        <v>0.12116931039727338</v>
      </c>
      <c r="D3941">
        <f t="shared" si="310"/>
        <v>515.77193441230008</v>
      </c>
      <c r="E3941" s="5">
        <f t="shared" si="312"/>
        <v>265.90930935387956</v>
      </c>
    </row>
    <row r="3942" spans="1:5">
      <c r="A3942" s="5">
        <f t="shared" si="308"/>
        <v>394100000</v>
      </c>
      <c r="B3942" s="5">
        <f t="shared" si="311"/>
        <v>9.6496866265409167E-2</v>
      </c>
      <c r="C3942" s="5">
        <f t="shared" si="309"/>
        <v>0.1212000640293539</v>
      </c>
      <c r="D3942">
        <f t="shared" si="310"/>
        <v>515.64106104655218</v>
      </c>
      <c r="E3942" s="5">
        <f t="shared" si="312"/>
        <v>265.84236551769828</v>
      </c>
    </row>
    <row r="3943" spans="1:5">
      <c r="A3943" s="5">
        <f t="shared" si="308"/>
        <v>394200000</v>
      </c>
      <c r="B3943" s="5">
        <f t="shared" si="311"/>
        <v>9.6521351641269459E-2</v>
      </c>
      <c r="C3943" s="5">
        <f t="shared" si="309"/>
        <v>0.12123081766143444</v>
      </c>
      <c r="D3943">
        <f t="shared" si="310"/>
        <v>515.51025408027954</v>
      </c>
      <c r="E3943" s="5">
        <f t="shared" si="312"/>
        <v>265.77545564644458</v>
      </c>
    </row>
    <row r="3944" spans="1:5">
      <c r="A3944" s="5">
        <f t="shared" si="308"/>
        <v>394300000</v>
      </c>
      <c r="B3944" s="5">
        <f t="shared" si="311"/>
        <v>9.6545837017129751E-2</v>
      </c>
      <c r="C3944" s="5">
        <f t="shared" si="309"/>
        <v>0.12126157129351496</v>
      </c>
      <c r="D3944">
        <f t="shared" si="310"/>
        <v>515.37951346296279</v>
      </c>
      <c r="E3944" s="5">
        <f t="shared" si="312"/>
        <v>265.70857971427648</v>
      </c>
    </row>
    <row r="3945" spans="1:5">
      <c r="A3945" s="5">
        <f t="shared" si="308"/>
        <v>394400000</v>
      </c>
      <c r="B3945" s="5">
        <f t="shared" si="311"/>
        <v>9.6570322392990043E-2</v>
      </c>
      <c r="C3945" s="5">
        <f t="shared" si="309"/>
        <v>0.1212923249255955</v>
      </c>
      <c r="D3945">
        <f t="shared" si="310"/>
        <v>515.2488391441334</v>
      </c>
      <c r="E3945" s="5">
        <f t="shared" si="312"/>
        <v>265.64173769537825</v>
      </c>
    </row>
    <row r="3946" spans="1:5">
      <c r="A3946" s="5">
        <f t="shared" si="308"/>
        <v>394500000</v>
      </c>
      <c r="B3946" s="5">
        <f t="shared" si="311"/>
        <v>9.6594807768850335E-2</v>
      </c>
      <c r="C3946" s="5">
        <f t="shared" si="309"/>
        <v>0.12132307855767602</v>
      </c>
      <c r="D3946">
        <f t="shared" si="310"/>
        <v>515.11823107337455</v>
      </c>
      <c r="E3946" s="5">
        <f t="shared" si="312"/>
        <v>265.5749295639605</v>
      </c>
    </row>
    <row r="3947" spans="1:5">
      <c r="A3947" s="5">
        <f t="shared" si="308"/>
        <v>394600000</v>
      </c>
      <c r="B3947" s="5">
        <f t="shared" si="311"/>
        <v>9.6619293144710627E-2</v>
      </c>
      <c r="C3947" s="5">
        <f t="shared" si="309"/>
        <v>0.12135383218975654</v>
      </c>
      <c r="D3947">
        <f t="shared" si="310"/>
        <v>514.98768920031989</v>
      </c>
      <c r="E3947" s="5">
        <f t="shared" si="312"/>
        <v>265.50815529425944</v>
      </c>
    </row>
    <row r="3948" spans="1:5">
      <c r="A3948" s="5">
        <f t="shared" si="308"/>
        <v>394700000</v>
      </c>
      <c r="B3948" s="5">
        <f t="shared" si="311"/>
        <v>9.6643778520570919E-2</v>
      </c>
      <c r="C3948" s="5">
        <f t="shared" si="309"/>
        <v>0.12138458582183707</v>
      </c>
      <c r="D3948">
        <f t="shared" si="310"/>
        <v>514.85721347465471</v>
      </c>
      <c r="E3948" s="5">
        <f t="shared" si="312"/>
        <v>265.44141486053798</v>
      </c>
    </row>
    <row r="3949" spans="1:5">
      <c r="A3949" s="5">
        <f t="shared" si="308"/>
        <v>394800000</v>
      </c>
      <c r="B3949" s="5">
        <f t="shared" si="311"/>
        <v>9.6668263896431211E-2</v>
      </c>
      <c r="C3949" s="5">
        <f t="shared" si="309"/>
        <v>0.1214153394539176</v>
      </c>
      <c r="D3949">
        <f t="shared" si="310"/>
        <v>514.7268038461151</v>
      </c>
      <c r="E3949" s="5">
        <f t="shared" si="312"/>
        <v>265.37470823708486</v>
      </c>
    </row>
    <row r="3950" spans="1:5">
      <c r="A3950" s="5">
        <f t="shared" ref="A3950:A4013" si="313">A3949+100000</f>
        <v>394900000</v>
      </c>
      <c r="B3950" s="5">
        <f t="shared" si="311"/>
        <v>9.6692749272291503E-2</v>
      </c>
      <c r="C3950" s="5">
        <f t="shared" ref="C3950:C4013" si="314">1.256*A3950/(PI()*$G$6)</f>
        <v>0.12144609308599812</v>
      </c>
      <c r="D3950">
        <f t="shared" ref="D3950:D4013" si="315">($G$2*299792458/$G$6/2*9)^2/(4*$G$3*A3950*(1-EXP(-(C3950/B3950)))^2)</f>
        <v>514.59646026448775</v>
      </c>
      <c r="E3950" s="5">
        <f t="shared" si="312"/>
        <v>265.30803539821494</v>
      </c>
    </row>
    <row r="3951" spans="1:5">
      <c r="A3951" s="5">
        <f t="shared" si="313"/>
        <v>395000000</v>
      </c>
      <c r="B3951" s="5">
        <f t="shared" si="311"/>
        <v>9.6717234648151795E-2</v>
      </c>
      <c r="C3951" s="5">
        <f t="shared" si="314"/>
        <v>0.12147684671807865</v>
      </c>
      <c r="D3951">
        <f t="shared" si="315"/>
        <v>514.46618267961071</v>
      </c>
      <c r="E3951" s="5">
        <f t="shared" si="312"/>
        <v>265.24139631826893</v>
      </c>
    </row>
    <row r="3952" spans="1:5">
      <c r="A3952" s="5">
        <f t="shared" si="313"/>
        <v>395100000</v>
      </c>
      <c r="B3952" s="5">
        <f t="shared" si="311"/>
        <v>9.6741720024012087E-2</v>
      </c>
      <c r="C3952" s="5">
        <f t="shared" si="314"/>
        <v>0.12150760035015917</v>
      </c>
      <c r="D3952">
        <f t="shared" si="315"/>
        <v>514.33597104137243</v>
      </c>
      <c r="E3952" s="5">
        <f t="shared" si="312"/>
        <v>265.17479097161373</v>
      </c>
    </row>
    <row r="3953" spans="1:5">
      <c r="A3953" s="5">
        <f t="shared" si="313"/>
        <v>395200000</v>
      </c>
      <c r="B3953" s="5">
        <f t="shared" si="311"/>
        <v>9.6766205399872365E-2</v>
      </c>
      <c r="C3953" s="5">
        <f t="shared" si="314"/>
        <v>0.12153835398223969</v>
      </c>
      <c r="D3953">
        <f t="shared" si="315"/>
        <v>514.20582529971205</v>
      </c>
      <c r="E3953" s="5">
        <f t="shared" si="312"/>
        <v>265.10821933264202</v>
      </c>
    </row>
    <row r="3954" spans="1:5">
      <c r="A3954" s="5">
        <f t="shared" si="313"/>
        <v>395300000</v>
      </c>
      <c r="B3954" s="5">
        <f t="shared" si="311"/>
        <v>9.6790690775732657E-2</v>
      </c>
      <c r="C3954" s="5">
        <f t="shared" si="314"/>
        <v>0.12156910761432023</v>
      </c>
      <c r="D3954">
        <f t="shared" si="315"/>
        <v>514.07574540461974</v>
      </c>
      <c r="E3954" s="5">
        <f t="shared" si="312"/>
        <v>265.04168137577261</v>
      </c>
    </row>
    <row r="3955" spans="1:5">
      <c r="A3955" s="5">
        <f t="shared" si="313"/>
        <v>395400000</v>
      </c>
      <c r="B3955" s="5">
        <f t="shared" si="311"/>
        <v>9.6815176151592949E-2</v>
      </c>
      <c r="C3955" s="5">
        <f t="shared" si="314"/>
        <v>0.12159986124640075</v>
      </c>
      <c r="D3955">
        <f t="shared" si="315"/>
        <v>513.94573130613617</v>
      </c>
      <c r="E3955" s="5">
        <f t="shared" si="312"/>
        <v>264.97517707545001</v>
      </c>
    </row>
    <row r="3956" spans="1:5">
      <c r="A3956" s="5">
        <f t="shared" si="313"/>
        <v>395500000</v>
      </c>
      <c r="B3956" s="5">
        <f t="shared" si="311"/>
        <v>9.6839661527453241E-2</v>
      </c>
      <c r="C3956" s="5">
        <f t="shared" si="314"/>
        <v>0.12163061487848127</v>
      </c>
      <c r="D3956">
        <f t="shared" si="315"/>
        <v>513.81578295435202</v>
      </c>
      <c r="E3956" s="5">
        <f t="shared" si="312"/>
        <v>264.90870640614435</v>
      </c>
    </row>
    <row r="3957" spans="1:5">
      <c r="A3957" s="5">
        <f t="shared" si="313"/>
        <v>395600000</v>
      </c>
      <c r="B3957" s="5">
        <f t="shared" si="311"/>
        <v>9.6864146903313533E-2</v>
      </c>
      <c r="C3957" s="5">
        <f t="shared" si="314"/>
        <v>0.12166136851056181</v>
      </c>
      <c r="D3957">
        <f t="shared" si="315"/>
        <v>513.68590029940913</v>
      </c>
      <c r="E3957" s="5">
        <f t="shared" si="312"/>
        <v>264.84226934235193</v>
      </c>
    </row>
    <row r="3958" spans="1:5">
      <c r="A3958" s="5">
        <f t="shared" si="313"/>
        <v>395700000</v>
      </c>
      <c r="B3958" s="5">
        <f t="shared" si="311"/>
        <v>9.6888632279173825E-2</v>
      </c>
      <c r="C3958" s="5">
        <f t="shared" si="314"/>
        <v>0.12169212214264233</v>
      </c>
      <c r="D3958">
        <f t="shared" si="315"/>
        <v>513.55608329149925</v>
      </c>
      <c r="E3958" s="5">
        <f t="shared" si="312"/>
        <v>264.7758658585949</v>
      </c>
    </row>
    <row r="3959" spans="1:5">
      <c r="A3959" s="5">
        <f t="shared" si="313"/>
        <v>395800000</v>
      </c>
      <c r="B3959" s="5">
        <f t="shared" si="311"/>
        <v>9.6913117655034117E-2</v>
      </c>
      <c r="C3959" s="5">
        <f t="shared" si="314"/>
        <v>0.12172287577472286</v>
      </c>
      <c r="D3959">
        <f t="shared" si="315"/>
        <v>513.42633188086461</v>
      </c>
      <c r="E3959" s="5">
        <f t="shared" si="312"/>
        <v>264.70949592942088</v>
      </c>
    </row>
    <row r="3960" spans="1:5">
      <c r="A3960" s="5">
        <f t="shared" si="313"/>
        <v>395900000</v>
      </c>
      <c r="B3960" s="5">
        <f t="shared" si="311"/>
        <v>9.6937603030894409E-2</v>
      </c>
      <c r="C3960" s="5">
        <f t="shared" si="314"/>
        <v>0.12175362940680338</v>
      </c>
      <c r="D3960">
        <f t="shared" si="315"/>
        <v>513.29664601779803</v>
      </c>
      <c r="E3960" s="5">
        <f t="shared" si="312"/>
        <v>264.64315952940319</v>
      </c>
    </row>
    <row r="3961" spans="1:5">
      <c r="A3961" s="5">
        <f t="shared" si="313"/>
        <v>396000000</v>
      </c>
      <c r="B3961" s="5">
        <f t="shared" si="311"/>
        <v>9.6962088406754701E-2</v>
      </c>
      <c r="C3961" s="5">
        <f t="shared" si="314"/>
        <v>0.12178438303888391</v>
      </c>
      <c r="D3961">
        <f t="shared" si="315"/>
        <v>513.167025652642</v>
      </c>
      <c r="E3961" s="5">
        <f t="shared" si="312"/>
        <v>264.57685663314118</v>
      </c>
    </row>
    <row r="3962" spans="1:5">
      <c r="A3962" s="5">
        <f t="shared" si="313"/>
        <v>396100000</v>
      </c>
      <c r="B3962" s="5">
        <f t="shared" si="311"/>
        <v>9.6986573782614993E-2</v>
      </c>
      <c r="C3962" s="5">
        <f t="shared" si="314"/>
        <v>0.12181513667096444</v>
      </c>
      <c r="D3962">
        <f t="shared" si="315"/>
        <v>513.0374707357895</v>
      </c>
      <c r="E3962" s="5">
        <f t="shared" si="312"/>
        <v>264.51058721525942</v>
      </c>
    </row>
    <row r="3963" spans="1:5">
      <c r="A3963" s="5">
        <f t="shared" si="313"/>
        <v>396200000</v>
      </c>
      <c r="B3963" s="5">
        <f t="shared" si="311"/>
        <v>9.7011059158475285E-2</v>
      </c>
      <c r="C3963" s="5">
        <f t="shared" si="314"/>
        <v>0.12184589030304496</v>
      </c>
      <c r="D3963">
        <f t="shared" si="315"/>
        <v>512.90798121768353</v>
      </c>
      <c r="E3963" s="5">
        <f t="shared" si="312"/>
        <v>264.44435125040849</v>
      </c>
    </row>
    <row r="3964" spans="1:5">
      <c r="A3964" s="5">
        <f t="shared" si="313"/>
        <v>396300000</v>
      </c>
      <c r="B3964" s="5">
        <f t="shared" si="311"/>
        <v>9.7035544534335577E-2</v>
      </c>
      <c r="C3964" s="5">
        <f t="shared" si="314"/>
        <v>0.12187664393512548</v>
      </c>
      <c r="D3964">
        <f t="shared" si="315"/>
        <v>512.77855704881711</v>
      </c>
      <c r="E3964" s="5">
        <f t="shared" si="312"/>
        <v>264.3781487132643</v>
      </c>
    </row>
    <row r="3965" spans="1:5">
      <c r="A3965" s="5">
        <f t="shared" si="313"/>
        <v>396400000</v>
      </c>
      <c r="B3965" s="5">
        <f t="shared" si="311"/>
        <v>9.7060029910195869E-2</v>
      </c>
      <c r="C3965" s="5">
        <f t="shared" si="314"/>
        <v>0.12190739756720602</v>
      </c>
      <c r="D3965">
        <f t="shared" si="315"/>
        <v>512.64919817973316</v>
      </c>
      <c r="E3965" s="5">
        <f t="shared" si="312"/>
        <v>264.31197957852828</v>
      </c>
    </row>
    <row r="3966" spans="1:5">
      <c r="A3966" s="5">
        <f t="shared" si="313"/>
        <v>396500000</v>
      </c>
      <c r="B3966" s="5">
        <f t="shared" si="311"/>
        <v>9.7084515286056161E-2</v>
      </c>
      <c r="C3966" s="5">
        <f t="shared" si="314"/>
        <v>0.12193815119928654</v>
      </c>
      <c r="D3966">
        <f t="shared" si="315"/>
        <v>512.51990456102453</v>
      </c>
      <c r="E3966" s="5">
        <f t="shared" si="312"/>
        <v>264.24584382092752</v>
      </c>
    </row>
    <row r="3967" spans="1:5">
      <c r="A3967" s="5">
        <f t="shared" si="313"/>
        <v>396600000</v>
      </c>
      <c r="B3967" s="5">
        <f t="shared" si="311"/>
        <v>9.7109000661916453E-2</v>
      </c>
      <c r="C3967" s="5">
        <f t="shared" si="314"/>
        <v>0.12196890483136706</v>
      </c>
      <c r="D3967">
        <f t="shared" si="315"/>
        <v>512.39067614333396</v>
      </c>
      <c r="E3967" s="5">
        <f t="shared" si="312"/>
        <v>264.17974141521466</v>
      </c>
    </row>
    <row r="3968" spans="1:5">
      <c r="A3968" s="5">
        <f t="shared" si="313"/>
        <v>396700000</v>
      </c>
      <c r="B3968" s="5">
        <f t="shared" si="311"/>
        <v>9.7133486037776745E-2</v>
      </c>
      <c r="C3968" s="5">
        <f t="shared" si="314"/>
        <v>0.1219996584634476</v>
      </c>
      <c r="D3968">
        <f t="shared" si="315"/>
        <v>512.26151287735377</v>
      </c>
      <c r="E3968" s="5">
        <f t="shared" si="312"/>
        <v>264.11367233616767</v>
      </c>
    </row>
    <row r="3969" spans="1:5">
      <c r="A3969" s="5">
        <f t="shared" si="313"/>
        <v>396800000</v>
      </c>
      <c r="B3969" s="5">
        <f t="shared" si="311"/>
        <v>9.7157971413637037E-2</v>
      </c>
      <c r="C3969" s="5">
        <f t="shared" si="314"/>
        <v>0.12203041209552812</v>
      </c>
      <c r="D3969">
        <f t="shared" si="315"/>
        <v>512.13241471382617</v>
      </c>
      <c r="E3969" s="5">
        <f t="shared" si="312"/>
        <v>264.04763655858989</v>
      </c>
    </row>
    <row r="3970" spans="1:5">
      <c r="A3970" s="5">
        <f t="shared" si="313"/>
        <v>396900000</v>
      </c>
      <c r="B3970" s="5">
        <f t="shared" si="311"/>
        <v>9.7182456789497329E-2</v>
      </c>
      <c r="C3970" s="5">
        <f t="shared" si="314"/>
        <v>0.12206116572760864</v>
      </c>
      <c r="D3970">
        <f t="shared" si="315"/>
        <v>512.00338160354306</v>
      </c>
      <c r="E3970" s="5">
        <f t="shared" si="312"/>
        <v>263.98163405731026</v>
      </c>
    </row>
    <row r="3971" spans="1:5">
      <c r="A3971" s="5">
        <f t="shared" si="313"/>
        <v>397000000</v>
      </c>
      <c r="B3971" s="5">
        <f t="shared" ref="B3971:B4034" si="316">A3971/(PI()*1300000000)</f>
        <v>9.7206942165357621E-2</v>
      </c>
      <c r="C3971" s="5">
        <f t="shared" si="314"/>
        <v>0.12209191935968917</v>
      </c>
      <c r="D3971">
        <f t="shared" si="315"/>
        <v>511.87441349734564</v>
      </c>
      <c r="E3971" s="5">
        <f t="shared" ref="E3971:E4034" si="317">($G$2*299792458/$G$6/2*9)^2/(4*$G$3*A3971)*(1+($G$7*$G$3*A3971)/($G$2*299792458/$G$6/2*9))^2</f>
        <v>263.91566480718285</v>
      </c>
    </row>
    <row r="3972" spans="1:5">
      <c r="A3972" s="5">
        <f t="shared" si="313"/>
        <v>397100000</v>
      </c>
      <c r="B3972" s="5">
        <f t="shared" si="316"/>
        <v>9.7231427541217913E-2</v>
      </c>
      <c r="C3972" s="5">
        <f t="shared" si="314"/>
        <v>0.1221226729917697</v>
      </c>
      <c r="D3972">
        <f t="shared" si="315"/>
        <v>511.74551034612495</v>
      </c>
      <c r="E3972" s="5">
        <f t="shared" si="317"/>
        <v>263.8497287830873</v>
      </c>
    </row>
    <row r="3973" spans="1:5">
      <c r="A3973" s="5">
        <f t="shared" si="313"/>
        <v>397200000</v>
      </c>
      <c r="B3973" s="5">
        <f t="shared" si="316"/>
        <v>9.7255912917078205E-2</v>
      </c>
      <c r="C3973" s="5">
        <f t="shared" si="314"/>
        <v>0.12215342662385023</v>
      </c>
      <c r="D3973">
        <f t="shared" si="315"/>
        <v>511.61667210082135</v>
      </c>
      <c r="E3973" s="5">
        <f t="shared" si="317"/>
        <v>263.78382595992838</v>
      </c>
    </row>
    <row r="3974" spans="1:5">
      <c r="A3974" s="5">
        <f t="shared" si="313"/>
        <v>397300000</v>
      </c>
      <c r="B3974" s="5">
        <f t="shared" si="316"/>
        <v>9.7280398292938497E-2</v>
      </c>
      <c r="C3974" s="5">
        <f t="shared" si="314"/>
        <v>0.12218418025593075</v>
      </c>
      <c r="D3974">
        <f t="shared" si="315"/>
        <v>511.4878987124244</v>
      </c>
      <c r="E3974" s="5">
        <f t="shared" si="317"/>
        <v>263.71795631263609</v>
      </c>
    </row>
    <row r="3975" spans="1:5">
      <c r="A3975" s="5">
        <f t="shared" si="313"/>
        <v>397400000</v>
      </c>
      <c r="B3975" s="5">
        <f t="shared" si="316"/>
        <v>9.7304883668798789E-2</v>
      </c>
      <c r="C3975" s="5">
        <f t="shared" si="314"/>
        <v>0.12221493388801127</v>
      </c>
      <c r="D3975">
        <f t="shared" si="315"/>
        <v>511.35919013197338</v>
      </c>
      <c r="E3975" s="5">
        <f t="shared" si="317"/>
        <v>263.65211981616579</v>
      </c>
    </row>
    <row r="3976" spans="1:5">
      <c r="A3976" s="5">
        <f t="shared" si="313"/>
        <v>397500000</v>
      </c>
      <c r="B3976" s="5">
        <f t="shared" si="316"/>
        <v>9.7329369044659081E-2</v>
      </c>
      <c r="C3976" s="5">
        <f t="shared" si="314"/>
        <v>0.12224568752009181</v>
      </c>
      <c r="D3976">
        <f t="shared" si="315"/>
        <v>511.23054631055658</v>
      </c>
      <c r="E3976" s="5">
        <f t="shared" si="317"/>
        <v>263.58631644549797</v>
      </c>
    </row>
    <row r="3977" spans="1:5">
      <c r="A3977" s="5">
        <f t="shared" si="313"/>
        <v>397600000</v>
      </c>
      <c r="B3977" s="5">
        <f t="shared" si="316"/>
        <v>9.7353854420519373E-2</v>
      </c>
      <c r="C3977" s="5">
        <f t="shared" si="314"/>
        <v>0.12227644115217233</v>
      </c>
      <c r="D3977">
        <f t="shared" si="315"/>
        <v>511.10196719931139</v>
      </c>
      <c r="E3977" s="5">
        <f t="shared" si="317"/>
        <v>263.5205461756384</v>
      </c>
    </row>
    <row r="3978" spans="1:5">
      <c r="A3978" s="5">
        <f t="shared" si="313"/>
        <v>397700000</v>
      </c>
      <c r="B3978" s="5">
        <f t="shared" si="316"/>
        <v>9.7378339796379665E-2</v>
      </c>
      <c r="C3978" s="5">
        <f t="shared" si="314"/>
        <v>0.12230719478425285</v>
      </c>
      <c r="D3978">
        <f t="shared" si="315"/>
        <v>510.97345274942478</v>
      </c>
      <c r="E3978" s="5">
        <f t="shared" si="317"/>
        <v>263.4548089816177</v>
      </c>
    </row>
    <row r="3979" spans="1:5">
      <c r="A3979" s="5">
        <f t="shared" si="313"/>
        <v>397800000</v>
      </c>
      <c r="B3979" s="5">
        <f t="shared" si="316"/>
        <v>9.7402825172239957E-2</v>
      </c>
      <c r="C3979" s="5">
        <f t="shared" si="314"/>
        <v>0.12233794841633339</v>
      </c>
      <c r="D3979">
        <f t="shared" si="315"/>
        <v>510.84500291213232</v>
      </c>
      <c r="E3979" s="5">
        <f t="shared" si="317"/>
        <v>263.38910483849207</v>
      </c>
    </row>
    <row r="3980" spans="1:5">
      <c r="A3980" s="5">
        <f t="shared" si="313"/>
        <v>397900000</v>
      </c>
      <c r="B3980" s="5">
        <f t="shared" si="316"/>
        <v>9.7427310548100249E-2</v>
      </c>
      <c r="C3980" s="5">
        <f t="shared" si="314"/>
        <v>0.12236870204841391</v>
      </c>
      <c r="D3980">
        <f t="shared" si="315"/>
        <v>510.71661763871879</v>
      </c>
      <c r="E3980" s="5">
        <f t="shared" si="317"/>
        <v>263.32343372134227</v>
      </c>
    </row>
    <row r="3981" spans="1:5">
      <c r="A3981" s="5">
        <f t="shared" si="313"/>
        <v>398000000</v>
      </c>
      <c r="B3981" s="5">
        <f t="shared" si="316"/>
        <v>9.7451795923960541E-2</v>
      </c>
      <c r="C3981" s="5">
        <f t="shared" si="314"/>
        <v>0.12239945568049443</v>
      </c>
      <c r="D3981">
        <f t="shared" si="315"/>
        <v>510.58829688051816</v>
      </c>
      <c r="E3981" s="5">
        <f t="shared" si="317"/>
        <v>263.25779560527457</v>
      </c>
    </row>
    <row r="3982" spans="1:5">
      <c r="A3982" s="5">
        <f t="shared" si="313"/>
        <v>398100000</v>
      </c>
      <c r="B3982" s="5">
        <f t="shared" si="316"/>
        <v>9.7476281299820833E-2</v>
      </c>
      <c r="C3982" s="5">
        <f t="shared" si="314"/>
        <v>0.12243020931257496</v>
      </c>
      <c r="D3982">
        <f t="shared" si="315"/>
        <v>510.46004058891293</v>
      </c>
      <c r="E3982" s="5">
        <f t="shared" si="317"/>
        <v>263.19219046541997</v>
      </c>
    </row>
    <row r="3983" spans="1:5">
      <c r="A3983" s="5">
        <f t="shared" si="313"/>
        <v>398200000</v>
      </c>
      <c r="B3983" s="5">
        <f t="shared" si="316"/>
        <v>9.7500766675681125E-2</v>
      </c>
      <c r="C3983" s="5">
        <f t="shared" si="314"/>
        <v>0.12246096294465549</v>
      </c>
      <c r="D3983">
        <f t="shared" si="315"/>
        <v>510.33184871533456</v>
      </c>
      <c r="E3983" s="5">
        <f t="shared" si="317"/>
        <v>263.12661827693432</v>
      </c>
    </row>
    <row r="3984" spans="1:5">
      <c r="A3984" s="5">
        <f t="shared" si="313"/>
        <v>398300000</v>
      </c>
      <c r="B3984" s="5">
        <f t="shared" si="316"/>
        <v>9.7525252051541417E-2</v>
      </c>
      <c r="C3984" s="5">
        <f t="shared" si="314"/>
        <v>0.12249171657673601</v>
      </c>
      <c r="D3984">
        <f t="shared" si="315"/>
        <v>510.20372121126343</v>
      </c>
      <c r="E3984" s="5">
        <f t="shared" si="317"/>
        <v>263.06107901499877</v>
      </c>
    </row>
    <row r="3985" spans="1:5">
      <c r="A3985" s="5">
        <f t="shared" si="313"/>
        <v>398400000</v>
      </c>
      <c r="B3985" s="5">
        <f t="shared" si="316"/>
        <v>9.7549737427401709E-2</v>
      </c>
      <c r="C3985" s="5">
        <f t="shared" si="314"/>
        <v>0.12252247020881654</v>
      </c>
      <c r="D3985">
        <f t="shared" si="315"/>
        <v>510.07565802822847</v>
      </c>
      <c r="E3985" s="5">
        <f t="shared" si="317"/>
        <v>262.99557265481923</v>
      </c>
    </row>
    <row r="3986" spans="1:5">
      <c r="A3986" s="5">
        <f t="shared" si="313"/>
        <v>398500000</v>
      </c>
      <c r="B3986" s="5">
        <f t="shared" si="316"/>
        <v>9.7574222803262001E-2</v>
      </c>
      <c r="C3986" s="5">
        <f t="shared" si="314"/>
        <v>0.12255322384089706</v>
      </c>
      <c r="D3986">
        <f t="shared" si="315"/>
        <v>509.94765911780729</v>
      </c>
      <c r="E3986" s="5">
        <f t="shared" si="317"/>
        <v>262.93009917162647</v>
      </c>
    </row>
    <row r="3987" spans="1:5">
      <c r="A3987" s="5">
        <f t="shared" si="313"/>
        <v>398600000</v>
      </c>
      <c r="B3987" s="5">
        <f t="shared" si="316"/>
        <v>9.7598708179122293E-2</v>
      </c>
      <c r="C3987" s="5">
        <f t="shared" si="314"/>
        <v>0.12258397747297758</v>
      </c>
      <c r="D3987">
        <f t="shared" si="315"/>
        <v>509.81972443162624</v>
      </c>
      <c r="E3987" s="5">
        <f t="shared" si="317"/>
        <v>262.86465854067615</v>
      </c>
    </row>
    <row r="3988" spans="1:5">
      <c r="A3988" s="5">
        <f t="shared" si="313"/>
        <v>398700000</v>
      </c>
      <c r="B3988" s="5">
        <f t="shared" si="316"/>
        <v>9.7623193554982571E-2</v>
      </c>
      <c r="C3988" s="5">
        <f t="shared" si="314"/>
        <v>0.12261473110505812</v>
      </c>
      <c r="D3988">
        <f t="shared" si="315"/>
        <v>509.69185392136001</v>
      </c>
      <c r="E3988" s="5">
        <f t="shared" si="317"/>
        <v>262.79925073724871</v>
      </c>
    </row>
    <row r="3989" spans="1:5">
      <c r="A3989" s="5">
        <f t="shared" si="313"/>
        <v>398800000</v>
      </c>
      <c r="B3989" s="5">
        <f t="shared" si="316"/>
        <v>9.7647678930842863E-2</v>
      </c>
      <c r="C3989" s="5">
        <f t="shared" si="314"/>
        <v>0.12264548473713864</v>
      </c>
      <c r="D3989">
        <f t="shared" si="315"/>
        <v>509.5640475387317</v>
      </c>
      <c r="E3989" s="5">
        <f t="shared" si="317"/>
        <v>262.73387573664951</v>
      </c>
    </row>
    <row r="3990" spans="1:5">
      <c r="A3990" s="5">
        <f t="shared" si="313"/>
        <v>398900000</v>
      </c>
      <c r="B3990" s="5">
        <f t="shared" si="316"/>
        <v>9.7672164306703155E-2</v>
      </c>
      <c r="C3990" s="5">
        <f t="shared" si="314"/>
        <v>0.12267623836921918</v>
      </c>
      <c r="D3990">
        <f t="shared" si="315"/>
        <v>509.43630523551315</v>
      </c>
      <c r="E3990" s="5">
        <f t="shared" si="317"/>
        <v>262.6685335142086</v>
      </c>
    </row>
    <row r="3991" spans="1:5">
      <c r="A3991" s="5">
        <f t="shared" si="313"/>
        <v>399000000</v>
      </c>
      <c r="B3991" s="5">
        <f t="shared" si="316"/>
        <v>9.7696649682563447E-2</v>
      </c>
      <c r="C3991" s="5">
        <f t="shared" si="314"/>
        <v>0.1227069920012997</v>
      </c>
      <c r="D3991">
        <f t="shared" si="315"/>
        <v>509.30862696352438</v>
      </c>
      <c r="E3991" s="5">
        <f t="shared" si="317"/>
        <v>262.60322404528068</v>
      </c>
    </row>
    <row r="3992" spans="1:5">
      <c r="A3992" s="5">
        <f t="shared" si="313"/>
        <v>399100000</v>
      </c>
      <c r="B3992" s="5">
        <f t="shared" si="316"/>
        <v>9.7721135058423739E-2</v>
      </c>
      <c r="C3992" s="5">
        <f t="shared" si="314"/>
        <v>0.12273774563338022</v>
      </c>
      <c r="D3992">
        <f t="shared" si="315"/>
        <v>509.18101267463351</v>
      </c>
      <c r="E3992" s="5">
        <f t="shared" si="317"/>
        <v>262.53794730524527</v>
      </c>
    </row>
    <row r="3993" spans="1:5">
      <c r="A3993" s="5">
        <f t="shared" si="313"/>
        <v>399200000</v>
      </c>
      <c r="B3993" s="5">
        <f t="shared" si="316"/>
        <v>9.7745620434284031E-2</v>
      </c>
      <c r="C3993" s="5">
        <f t="shared" si="314"/>
        <v>0.12276849926546075</v>
      </c>
      <c r="D3993">
        <f t="shared" si="315"/>
        <v>509.05346232075709</v>
      </c>
      <c r="E3993" s="5">
        <f t="shared" si="317"/>
        <v>262.47270326950633</v>
      </c>
    </row>
    <row r="3994" spans="1:5">
      <c r="A3994" s="5">
        <f t="shared" si="313"/>
        <v>399300000</v>
      </c>
      <c r="B3994" s="5">
        <f t="shared" si="316"/>
        <v>9.7770105810144323E-2</v>
      </c>
      <c r="C3994" s="5">
        <f t="shared" si="314"/>
        <v>0.12279925289754128</v>
      </c>
      <c r="D3994">
        <f t="shared" si="315"/>
        <v>508.92597585385982</v>
      </c>
      <c r="E3994" s="5">
        <f t="shared" si="317"/>
        <v>262.40749191349289</v>
      </c>
    </row>
    <row r="3995" spans="1:5">
      <c r="A3995" s="5">
        <f t="shared" si="313"/>
        <v>399400000</v>
      </c>
      <c r="B3995" s="5">
        <f t="shared" si="316"/>
        <v>9.7794591186004615E-2</v>
      </c>
      <c r="C3995" s="5">
        <f t="shared" si="314"/>
        <v>0.1228300065296218</v>
      </c>
      <c r="D3995">
        <f t="shared" si="315"/>
        <v>508.79855322595455</v>
      </c>
      <c r="E3995" s="5">
        <f t="shared" si="317"/>
        <v>262.34231321265815</v>
      </c>
    </row>
    <row r="3996" spans="1:5">
      <c r="A3996" s="5">
        <f t="shared" si="313"/>
        <v>399500000</v>
      </c>
      <c r="B3996" s="5">
        <f t="shared" si="316"/>
        <v>9.7819076561864907E-2</v>
      </c>
      <c r="C3996" s="5">
        <f t="shared" si="314"/>
        <v>0.12286076016170233</v>
      </c>
      <c r="D3996">
        <f t="shared" si="315"/>
        <v>508.67119438910191</v>
      </c>
      <c r="E3996" s="5">
        <f t="shared" si="317"/>
        <v>262.27716714248015</v>
      </c>
    </row>
    <row r="3997" spans="1:5">
      <c r="A3997" s="5">
        <f t="shared" si="313"/>
        <v>399600000</v>
      </c>
      <c r="B3997" s="5">
        <f t="shared" si="316"/>
        <v>9.7843561937725199E-2</v>
      </c>
      <c r="C3997" s="5">
        <f t="shared" si="314"/>
        <v>0.12289151379378285</v>
      </c>
      <c r="D3997">
        <f t="shared" si="315"/>
        <v>508.54389929541099</v>
      </c>
      <c r="E3997" s="5">
        <f t="shared" si="317"/>
        <v>262.21205367846147</v>
      </c>
    </row>
    <row r="3998" spans="1:5">
      <c r="A3998" s="5">
        <f t="shared" si="313"/>
        <v>399700000</v>
      </c>
      <c r="B3998" s="5">
        <f t="shared" si="316"/>
        <v>9.7868047313585491E-2</v>
      </c>
      <c r="C3998" s="5">
        <f t="shared" si="314"/>
        <v>0.12292226742586337</v>
      </c>
      <c r="D3998">
        <f t="shared" si="315"/>
        <v>508.41666789703839</v>
      </c>
      <c r="E3998" s="5">
        <f t="shared" si="317"/>
        <v>262.14697279612898</v>
      </c>
    </row>
    <row r="3999" spans="1:5">
      <c r="A3999" s="5">
        <f t="shared" si="313"/>
        <v>399800000</v>
      </c>
      <c r="B3999" s="5">
        <f t="shared" si="316"/>
        <v>9.7892532689445783E-2</v>
      </c>
      <c r="C3999" s="5">
        <f t="shared" si="314"/>
        <v>0.12295302105794391</v>
      </c>
      <c r="D3999">
        <f t="shared" si="315"/>
        <v>508.28950014618863</v>
      </c>
      <c r="E3999" s="5">
        <f t="shared" si="317"/>
        <v>262.08192447103431</v>
      </c>
    </row>
    <row r="4000" spans="1:5">
      <c r="A4000" s="5">
        <f t="shared" si="313"/>
        <v>399900000</v>
      </c>
      <c r="B4000" s="5">
        <f t="shared" si="316"/>
        <v>9.7917018065306075E-2</v>
      </c>
      <c r="C4000" s="5">
        <f t="shared" si="314"/>
        <v>0.12298377469002443</v>
      </c>
      <c r="D4000">
        <f t="shared" si="315"/>
        <v>508.16239599511437</v>
      </c>
      <c r="E4000" s="5">
        <f t="shared" si="317"/>
        <v>262.01690867875351</v>
      </c>
    </row>
    <row r="4001" spans="1:5">
      <c r="A4001" s="5">
        <f t="shared" si="313"/>
        <v>400000000</v>
      </c>
      <c r="B4001" s="5">
        <f t="shared" si="316"/>
        <v>9.7941503441166367E-2</v>
      </c>
      <c r="C4001" s="5">
        <f t="shared" si="314"/>
        <v>0.12301452832210495</v>
      </c>
      <c r="D4001">
        <f t="shared" si="315"/>
        <v>508.03535539611562</v>
      </c>
      <c r="E4001" s="5">
        <f t="shared" si="317"/>
        <v>261.95192539488676</v>
      </c>
    </row>
    <row r="4002" spans="1:5">
      <c r="A4002" s="5">
        <f t="shared" si="313"/>
        <v>400100000</v>
      </c>
      <c r="B4002" s="5">
        <f t="shared" si="316"/>
        <v>9.7965988817026659E-2</v>
      </c>
      <c r="C4002" s="5">
        <f t="shared" si="314"/>
        <v>0.12304528195418549</v>
      </c>
      <c r="D4002">
        <f t="shared" si="315"/>
        <v>507.90837830154015</v>
      </c>
      <c r="E4002" s="5">
        <f t="shared" si="317"/>
        <v>261.88697459505886</v>
      </c>
    </row>
    <row r="4003" spans="1:5">
      <c r="A4003" s="5">
        <f t="shared" si="313"/>
        <v>400200000</v>
      </c>
      <c r="B4003" s="5">
        <f t="shared" si="316"/>
        <v>9.799047419288695E-2</v>
      </c>
      <c r="C4003" s="5">
        <f t="shared" si="314"/>
        <v>0.12307603558626601</v>
      </c>
      <c r="D4003">
        <f t="shared" si="315"/>
        <v>507.78146466378371</v>
      </c>
      <c r="E4003" s="5">
        <f t="shared" si="317"/>
        <v>261.82205625491912</v>
      </c>
    </row>
    <row r="4004" spans="1:5">
      <c r="A4004" s="5">
        <f t="shared" si="313"/>
        <v>400300000</v>
      </c>
      <c r="B4004" s="5">
        <f t="shared" si="316"/>
        <v>9.8014959568747242E-2</v>
      </c>
      <c r="C4004" s="5">
        <f t="shared" si="314"/>
        <v>0.12310678921834654</v>
      </c>
      <c r="D4004">
        <f t="shared" si="315"/>
        <v>507.65461443528915</v>
      </c>
      <c r="E4004" s="5">
        <f t="shared" si="317"/>
        <v>261.75717035014088</v>
      </c>
    </row>
    <row r="4005" spans="1:5">
      <c r="A4005" s="5">
        <f t="shared" si="313"/>
        <v>400400000</v>
      </c>
      <c r="B4005" s="5">
        <f t="shared" si="316"/>
        <v>9.8039444944607534E-2</v>
      </c>
      <c r="C4005" s="5">
        <f t="shared" si="314"/>
        <v>0.12313754285042706</v>
      </c>
      <c r="D4005">
        <f t="shared" si="315"/>
        <v>507.52782756854702</v>
      </c>
      <c r="E4005" s="5">
        <f t="shared" si="317"/>
        <v>261.692316856422</v>
      </c>
    </row>
    <row r="4006" spans="1:5">
      <c r="A4006" s="5">
        <f t="shared" si="313"/>
        <v>400500000</v>
      </c>
      <c r="B4006" s="5">
        <f t="shared" si="316"/>
        <v>9.8063930320467826E-2</v>
      </c>
      <c r="C4006" s="5">
        <f t="shared" si="314"/>
        <v>0.12316829648250759</v>
      </c>
      <c r="D4006">
        <f t="shared" si="315"/>
        <v>507.40110401609547</v>
      </c>
      <c r="E4006" s="5">
        <f t="shared" si="317"/>
        <v>261.62749574948441</v>
      </c>
    </row>
    <row r="4007" spans="1:5">
      <c r="A4007" s="5">
        <f t="shared" si="313"/>
        <v>400600000</v>
      </c>
      <c r="B4007" s="5">
        <f t="shared" si="316"/>
        <v>9.8088415696328118E-2</v>
      </c>
      <c r="C4007" s="5">
        <f t="shared" si="314"/>
        <v>0.12319905011458812</v>
      </c>
      <c r="D4007">
        <f t="shared" si="315"/>
        <v>507.27444373051981</v>
      </c>
      <c r="E4007" s="5">
        <f t="shared" si="317"/>
        <v>261.56270700507463</v>
      </c>
    </row>
    <row r="4008" spans="1:5">
      <c r="A4008" s="5">
        <f t="shared" si="313"/>
        <v>400700000</v>
      </c>
      <c r="B4008" s="5">
        <f t="shared" si="316"/>
        <v>9.811290107218841E-2</v>
      </c>
      <c r="C4008" s="5">
        <f t="shared" si="314"/>
        <v>0.12322980374666864</v>
      </c>
      <c r="D4008">
        <f t="shared" si="315"/>
        <v>507.14784666445274</v>
      </c>
      <c r="E4008" s="5">
        <f t="shared" si="317"/>
        <v>261.49795059896292</v>
      </c>
    </row>
    <row r="4009" spans="1:5">
      <c r="A4009" s="5">
        <f t="shared" si="313"/>
        <v>400800000</v>
      </c>
      <c r="B4009" s="5">
        <f t="shared" si="316"/>
        <v>9.8137386448048702E-2</v>
      </c>
      <c r="C4009" s="5">
        <f t="shared" si="314"/>
        <v>0.12326055737874916</v>
      </c>
      <c r="D4009">
        <f t="shared" si="315"/>
        <v>507.02131277057441</v>
      </c>
      <c r="E4009" s="5">
        <f t="shared" si="317"/>
        <v>261.43322650694427</v>
      </c>
    </row>
    <row r="4010" spans="1:5">
      <c r="A4010" s="5">
        <f t="shared" si="313"/>
        <v>400900000</v>
      </c>
      <c r="B4010" s="5">
        <f t="shared" si="316"/>
        <v>9.8161871823908994E-2</v>
      </c>
      <c r="C4010" s="5">
        <f t="shared" si="314"/>
        <v>0.1232913110108297</v>
      </c>
      <c r="D4010">
        <f t="shared" si="315"/>
        <v>506.89484200161195</v>
      </c>
      <c r="E4010" s="5">
        <f t="shared" si="317"/>
        <v>261.36853470483715</v>
      </c>
    </row>
    <row r="4011" spans="1:5">
      <c r="A4011" s="5">
        <f t="shared" si="313"/>
        <v>401000000</v>
      </c>
      <c r="B4011" s="5">
        <f t="shared" si="316"/>
        <v>9.8186357199769286E-2</v>
      </c>
      <c r="C4011" s="5">
        <f t="shared" si="314"/>
        <v>0.12332206464291022</v>
      </c>
      <c r="D4011">
        <f t="shared" si="315"/>
        <v>506.76843431033967</v>
      </c>
      <c r="E4011" s="5">
        <f t="shared" si="317"/>
        <v>261.30387516848475</v>
      </c>
    </row>
    <row r="4012" spans="1:5">
      <c r="A4012" s="5">
        <f t="shared" si="313"/>
        <v>401100000</v>
      </c>
      <c r="B4012" s="5">
        <f t="shared" si="316"/>
        <v>9.8210842575629578E-2</v>
      </c>
      <c r="C4012" s="5">
        <f t="shared" si="314"/>
        <v>0.12335281827499074</v>
      </c>
      <c r="D4012">
        <f t="shared" si="315"/>
        <v>506.64208964957925</v>
      </c>
      <c r="E4012" s="5">
        <f t="shared" si="317"/>
        <v>261.23924787375404</v>
      </c>
    </row>
    <row r="4013" spans="1:5">
      <c r="A4013" s="5">
        <f t="shared" si="313"/>
        <v>401200000</v>
      </c>
      <c r="B4013" s="5">
        <f t="shared" si="316"/>
        <v>9.823532795148987E-2</v>
      </c>
      <c r="C4013" s="5">
        <f t="shared" si="314"/>
        <v>0.12338357190707128</v>
      </c>
      <c r="D4013">
        <f t="shared" si="315"/>
        <v>506.51580797219901</v>
      </c>
      <c r="E4013" s="5">
        <f t="shared" si="317"/>
        <v>261.17465279653618</v>
      </c>
    </row>
    <row r="4014" spans="1:5">
      <c r="A4014" s="5">
        <f t="shared" ref="A4014:A4077" si="318">A4013+100000</f>
        <v>401300000</v>
      </c>
      <c r="B4014" s="5">
        <f t="shared" si="316"/>
        <v>9.8259813327350162E-2</v>
      </c>
      <c r="C4014" s="5">
        <f t="shared" ref="C4014:C4077" si="319">1.256*A4014/(PI()*$G$6)</f>
        <v>0.1234143255391518</v>
      </c>
      <c r="D4014">
        <f t="shared" ref="D4014:D4077" si="320">($G$2*299792458/$G$6/2*9)^2/(4*$G$3*A4014*(1-EXP(-(C4014/B4014)))^2)</f>
        <v>506.38958923111443</v>
      </c>
      <c r="E4014" s="5">
        <f t="shared" si="317"/>
        <v>261.11008991274622</v>
      </c>
    </row>
    <row r="4015" spans="1:5">
      <c r="A4015" s="5">
        <f t="shared" si="318"/>
        <v>401400000</v>
      </c>
      <c r="B4015" s="5">
        <f t="shared" si="316"/>
        <v>9.8284298703210454E-2</v>
      </c>
      <c r="C4015" s="5">
        <f t="shared" si="319"/>
        <v>0.12344507917123232</v>
      </c>
      <c r="D4015">
        <f t="shared" si="320"/>
        <v>506.26343337928807</v>
      </c>
      <c r="E4015" s="5">
        <f t="shared" si="317"/>
        <v>261.04555919832347</v>
      </c>
    </row>
    <row r="4016" spans="1:5">
      <c r="A4016" s="5">
        <f t="shared" si="318"/>
        <v>401500000</v>
      </c>
      <c r="B4016" s="5">
        <f t="shared" si="316"/>
        <v>9.8308784079070746E-2</v>
      </c>
      <c r="C4016" s="5">
        <f t="shared" si="319"/>
        <v>0.12347583280331285</v>
      </c>
      <c r="D4016">
        <f t="shared" si="320"/>
        <v>506.13734036972909</v>
      </c>
      <c r="E4016" s="5">
        <f t="shared" si="317"/>
        <v>260.98106062923085</v>
      </c>
    </row>
    <row r="4017" spans="1:5">
      <c r="A4017" s="5">
        <f t="shared" si="318"/>
        <v>401600000</v>
      </c>
      <c r="B4017" s="5">
        <f t="shared" si="316"/>
        <v>9.8333269454931038E-2</v>
      </c>
      <c r="C4017" s="5">
        <f t="shared" si="319"/>
        <v>0.12350658643539338</v>
      </c>
      <c r="D4017">
        <f t="shared" si="320"/>
        <v>506.01131015549356</v>
      </c>
      <c r="E4017" s="5">
        <f t="shared" si="317"/>
        <v>260.91659418145571</v>
      </c>
    </row>
    <row r="4018" spans="1:5">
      <c r="A4018" s="5">
        <f t="shared" si="318"/>
        <v>401700000</v>
      </c>
      <c r="B4018" s="5">
        <f t="shared" si="316"/>
        <v>9.835775483079133E-2</v>
      </c>
      <c r="C4018" s="5">
        <f t="shared" si="319"/>
        <v>0.12353734006747391</v>
      </c>
      <c r="D4018">
        <f t="shared" si="320"/>
        <v>505.88534268968442</v>
      </c>
      <c r="E4018" s="5">
        <f t="shared" si="317"/>
        <v>260.85215983100869</v>
      </c>
    </row>
    <row r="4019" spans="1:5">
      <c r="A4019" s="5">
        <f t="shared" si="318"/>
        <v>401800000</v>
      </c>
      <c r="B4019" s="5">
        <f t="shared" si="316"/>
        <v>9.8382240206651622E-2</v>
      </c>
      <c r="C4019" s="5">
        <f t="shared" si="319"/>
        <v>0.12356809369955443</v>
      </c>
      <c r="D4019">
        <f t="shared" si="320"/>
        <v>505.75943792545104</v>
      </c>
      <c r="E4019" s="5">
        <f t="shared" si="317"/>
        <v>260.78775755392468</v>
      </c>
    </row>
    <row r="4020" spans="1:5">
      <c r="A4020" s="5">
        <f t="shared" si="318"/>
        <v>401900000</v>
      </c>
      <c r="B4020" s="5">
        <f t="shared" si="316"/>
        <v>9.8406725582511914E-2</v>
      </c>
      <c r="C4020" s="5">
        <f t="shared" si="319"/>
        <v>0.12359884733163495</v>
      </c>
      <c r="D4020">
        <f t="shared" si="320"/>
        <v>505.63359581598957</v>
      </c>
      <c r="E4020" s="5">
        <f t="shared" si="317"/>
        <v>260.72338732626253</v>
      </c>
    </row>
    <row r="4021" spans="1:5">
      <c r="A4021" s="5">
        <f t="shared" si="318"/>
        <v>402000000</v>
      </c>
      <c r="B4021" s="5">
        <f t="shared" si="316"/>
        <v>9.8431210958372206E-2</v>
      </c>
      <c r="C4021" s="5">
        <f t="shared" si="319"/>
        <v>0.12362960096371549</v>
      </c>
      <c r="D4021">
        <f t="shared" si="320"/>
        <v>505.50781631454282</v>
      </c>
      <c r="E4021" s="5">
        <f t="shared" si="317"/>
        <v>260.65904912410463</v>
      </c>
    </row>
    <row r="4022" spans="1:5">
      <c r="A4022" s="5">
        <f t="shared" si="318"/>
        <v>402100000</v>
      </c>
      <c r="B4022" s="5">
        <f t="shared" si="316"/>
        <v>9.8455696334232498E-2</v>
      </c>
      <c r="C4022" s="5">
        <f t="shared" si="319"/>
        <v>0.12366035459579601</v>
      </c>
      <c r="D4022">
        <f t="shared" si="320"/>
        <v>505.38209937440001</v>
      </c>
      <c r="E4022" s="5">
        <f t="shared" si="317"/>
        <v>260.59474292355742</v>
      </c>
    </row>
    <row r="4023" spans="1:5">
      <c r="A4023" s="5">
        <f t="shared" si="318"/>
        <v>402200000</v>
      </c>
      <c r="B4023" s="5">
        <f t="shared" si="316"/>
        <v>9.848018171009279E-2</v>
      </c>
      <c r="C4023" s="5">
        <f t="shared" si="319"/>
        <v>0.12369110822787653</v>
      </c>
      <c r="D4023">
        <f t="shared" si="320"/>
        <v>505.25644494889661</v>
      </c>
      <c r="E4023" s="5">
        <f t="shared" si="317"/>
        <v>260.53046870075087</v>
      </c>
    </row>
    <row r="4024" spans="1:5">
      <c r="A4024" s="5">
        <f t="shared" si="318"/>
        <v>402300000</v>
      </c>
      <c r="B4024" s="5">
        <f t="shared" si="316"/>
        <v>9.8504667085953068E-2</v>
      </c>
      <c r="C4024" s="5">
        <f t="shared" si="319"/>
        <v>0.12372186185995707</v>
      </c>
      <c r="D4024">
        <f t="shared" si="320"/>
        <v>505.13085299141483</v>
      </c>
      <c r="E4024" s="5">
        <f t="shared" si="317"/>
        <v>260.46622643183883</v>
      </c>
    </row>
    <row r="4025" spans="1:5">
      <c r="A4025" s="5">
        <f t="shared" si="318"/>
        <v>402400000</v>
      </c>
      <c r="B4025" s="5">
        <f t="shared" si="316"/>
        <v>9.852915246181336E-2</v>
      </c>
      <c r="C4025" s="5">
        <f t="shared" si="319"/>
        <v>0.12375261549203759</v>
      </c>
      <c r="D4025">
        <f t="shared" si="320"/>
        <v>505.00532345538329</v>
      </c>
      <c r="E4025" s="5">
        <f t="shared" si="317"/>
        <v>260.40201609299885</v>
      </c>
    </row>
    <row r="4026" spans="1:5">
      <c r="A4026" s="5">
        <f t="shared" si="318"/>
        <v>402500000</v>
      </c>
      <c r="B4026" s="5">
        <f t="shared" si="316"/>
        <v>9.8553637837673652E-2</v>
      </c>
      <c r="C4026" s="5">
        <f t="shared" si="319"/>
        <v>0.12378336912411811</v>
      </c>
      <c r="D4026">
        <f t="shared" si="320"/>
        <v>504.87985629427629</v>
      </c>
      <c r="E4026" s="5">
        <f t="shared" si="317"/>
        <v>260.33783766043211</v>
      </c>
    </row>
    <row r="4027" spans="1:5">
      <c r="A4027" s="5">
        <f t="shared" si="318"/>
        <v>402600000</v>
      </c>
      <c r="B4027" s="5">
        <f t="shared" si="316"/>
        <v>9.8578123213533944E-2</v>
      </c>
      <c r="C4027" s="5">
        <f t="shared" si="319"/>
        <v>0.12381412275619864</v>
      </c>
      <c r="D4027">
        <f t="shared" si="320"/>
        <v>504.75445146161508</v>
      </c>
      <c r="E4027" s="5">
        <f t="shared" si="317"/>
        <v>260.27369111036336</v>
      </c>
    </row>
    <row r="4028" spans="1:5">
      <c r="A4028" s="5">
        <f t="shared" si="318"/>
        <v>402700000</v>
      </c>
      <c r="B4028" s="5">
        <f t="shared" si="316"/>
        <v>9.8602608589394236E-2</v>
      </c>
      <c r="C4028" s="5">
        <f t="shared" si="319"/>
        <v>0.12384487638827917</v>
      </c>
      <c r="D4028">
        <f t="shared" si="320"/>
        <v>504.62910891096658</v>
      </c>
      <c r="E4028" s="5">
        <f t="shared" si="317"/>
        <v>260.20957641904118</v>
      </c>
    </row>
    <row r="4029" spans="1:5">
      <c r="A4029" s="5">
        <f t="shared" si="318"/>
        <v>402800000</v>
      </c>
      <c r="B4029" s="5">
        <f t="shared" si="316"/>
        <v>9.8627093965254528E-2</v>
      </c>
      <c r="C4029" s="5">
        <f t="shared" si="319"/>
        <v>0.12387563002035969</v>
      </c>
      <c r="D4029">
        <f t="shared" si="320"/>
        <v>504.5038285959439</v>
      </c>
      <c r="E4029" s="5">
        <f t="shared" si="317"/>
        <v>260.14549356273739</v>
      </c>
    </row>
    <row r="4030" spans="1:5">
      <c r="A4030" s="5">
        <f t="shared" si="318"/>
        <v>402900000</v>
      </c>
      <c r="B4030" s="5">
        <f t="shared" si="316"/>
        <v>9.865157934111482E-2</v>
      </c>
      <c r="C4030" s="5">
        <f t="shared" si="319"/>
        <v>0.12390638365244022</v>
      </c>
      <c r="D4030">
        <f t="shared" si="320"/>
        <v>504.37861047020658</v>
      </c>
      <c r="E4030" s="5">
        <f t="shared" si="317"/>
        <v>260.0814425177478</v>
      </c>
    </row>
    <row r="4031" spans="1:5">
      <c r="A4031" s="5">
        <f t="shared" si="318"/>
        <v>403000000</v>
      </c>
      <c r="B4031" s="5">
        <f t="shared" si="316"/>
        <v>9.8676064716975112E-2</v>
      </c>
      <c r="C4031" s="5">
        <f t="shared" si="319"/>
        <v>0.12393713728452074</v>
      </c>
      <c r="D4031">
        <f t="shared" si="320"/>
        <v>504.25345448745963</v>
      </c>
      <c r="E4031" s="5">
        <f t="shared" si="317"/>
        <v>260.01742326039147</v>
      </c>
    </row>
    <row r="4032" spans="1:5">
      <c r="A4032" s="5">
        <f t="shared" si="318"/>
        <v>403100000</v>
      </c>
      <c r="B4032" s="5">
        <f t="shared" si="316"/>
        <v>9.8700550092835404E-2</v>
      </c>
      <c r="C4032" s="5">
        <f t="shared" si="319"/>
        <v>0.12396789091660128</v>
      </c>
      <c r="D4032">
        <f t="shared" si="320"/>
        <v>504.12836060145429</v>
      </c>
      <c r="E4032" s="5">
        <f t="shared" si="317"/>
        <v>259.953435767011</v>
      </c>
    </row>
    <row r="4033" spans="1:5">
      <c r="A4033" s="5">
        <f t="shared" si="318"/>
        <v>403200000</v>
      </c>
      <c r="B4033" s="5">
        <f t="shared" si="316"/>
        <v>9.8725035468695696E-2</v>
      </c>
      <c r="C4033" s="5">
        <f t="shared" si="319"/>
        <v>0.1239986445486818</v>
      </c>
      <c r="D4033">
        <f t="shared" si="320"/>
        <v>504.00332876598765</v>
      </c>
      <c r="E4033" s="5">
        <f t="shared" si="317"/>
        <v>259.8894800139725</v>
      </c>
    </row>
    <row r="4034" spans="1:5">
      <c r="A4034" s="5">
        <f t="shared" si="318"/>
        <v>403300000</v>
      </c>
      <c r="B4034" s="5">
        <f t="shared" si="316"/>
        <v>9.8749520844555988E-2</v>
      </c>
      <c r="C4034" s="5">
        <f t="shared" si="319"/>
        <v>0.12402939818076232</v>
      </c>
      <c r="D4034">
        <f t="shared" si="320"/>
        <v>503.87835893490262</v>
      </c>
      <c r="E4034" s="5">
        <f t="shared" si="317"/>
        <v>259.82555597766537</v>
      </c>
    </row>
    <row r="4035" spans="1:5">
      <c r="A4035" s="5">
        <f t="shared" si="318"/>
        <v>403400000</v>
      </c>
      <c r="B4035" s="5">
        <f t="shared" ref="B4035:B4098" si="321">A4035/(PI()*1300000000)</f>
        <v>9.877400622041628E-2</v>
      </c>
      <c r="C4035" s="5">
        <f t="shared" si="319"/>
        <v>0.12406015181284286</v>
      </c>
      <c r="D4035">
        <f t="shared" si="320"/>
        <v>503.75345106208783</v>
      </c>
      <c r="E4035" s="5">
        <f t="shared" ref="E4035:E4098" si="322">($G$2*299792458/$G$6/2*9)^2/(4*$G$3*A4035)*(1+($G$7*$G$3*A4035)/($G$2*299792458/$G$6/2*9))^2</f>
        <v>259.7616636345029</v>
      </c>
    </row>
    <row r="4036" spans="1:5">
      <c r="A4036" s="5">
        <f t="shared" si="318"/>
        <v>403500000</v>
      </c>
      <c r="B4036" s="5">
        <f t="shared" si="321"/>
        <v>9.8798491596276572E-2</v>
      </c>
      <c r="C4036" s="5">
        <f t="shared" si="319"/>
        <v>0.12409090544492338</v>
      </c>
      <c r="D4036">
        <f t="shared" si="320"/>
        <v>503.6286051014776</v>
      </c>
      <c r="E4036" s="5">
        <f t="shared" si="322"/>
        <v>259.69780296092102</v>
      </c>
    </row>
    <row r="4037" spans="1:5">
      <c r="A4037" s="5">
        <f t="shared" si="318"/>
        <v>403600000</v>
      </c>
      <c r="B4037" s="5">
        <f t="shared" si="321"/>
        <v>9.8822976972136864E-2</v>
      </c>
      <c r="C4037" s="5">
        <f t="shared" si="319"/>
        <v>0.1241216590770039</v>
      </c>
      <c r="D4037">
        <f t="shared" si="320"/>
        <v>503.50382100705212</v>
      </c>
      <c r="E4037" s="5">
        <f t="shared" si="322"/>
        <v>259.63397393337959</v>
      </c>
    </row>
    <row r="4038" spans="1:5">
      <c r="A4038" s="5">
        <f t="shared" si="318"/>
        <v>403700000</v>
      </c>
      <c r="B4038" s="5">
        <f t="shared" si="321"/>
        <v>9.8847462347997156E-2</v>
      </c>
      <c r="C4038" s="5">
        <f t="shared" si="319"/>
        <v>0.12415241270908443</v>
      </c>
      <c r="D4038">
        <f t="shared" si="320"/>
        <v>503.37909873283684</v>
      </c>
      <c r="E4038" s="5">
        <f t="shared" si="322"/>
        <v>259.57017652836157</v>
      </c>
    </row>
    <row r="4039" spans="1:5">
      <c r="A4039" s="5">
        <f t="shared" si="318"/>
        <v>403800000</v>
      </c>
      <c r="B4039" s="5">
        <f t="shared" si="321"/>
        <v>9.8871947723857448E-2</v>
      </c>
      <c r="C4039" s="5">
        <f t="shared" si="319"/>
        <v>0.12418316634116496</v>
      </c>
      <c r="D4039">
        <f t="shared" si="320"/>
        <v>503.254438232903</v>
      </c>
      <c r="E4039" s="5">
        <f t="shared" si="322"/>
        <v>259.50641072237323</v>
      </c>
    </row>
    <row r="4040" spans="1:5">
      <c r="A4040" s="5">
        <f t="shared" si="318"/>
        <v>403900000</v>
      </c>
      <c r="B4040" s="5">
        <f t="shared" si="321"/>
        <v>9.889643309971774E-2</v>
      </c>
      <c r="C4040" s="5">
        <f t="shared" si="319"/>
        <v>0.12421391997324548</v>
      </c>
      <c r="D4040">
        <f t="shared" si="320"/>
        <v>503.12983946136723</v>
      </c>
      <c r="E4040" s="5">
        <f t="shared" si="322"/>
        <v>259.44267649194427</v>
      </c>
    </row>
    <row r="4041" spans="1:5">
      <c r="A4041" s="5">
        <f t="shared" si="318"/>
        <v>404000000</v>
      </c>
      <c r="B4041" s="5">
        <f t="shared" si="321"/>
        <v>9.8920918475578032E-2</v>
      </c>
      <c r="C4041" s="5">
        <f t="shared" si="319"/>
        <v>0.12424467360532601</v>
      </c>
      <c r="D4041">
        <f t="shared" si="320"/>
        <v>503.00530237239167</v>
      </c>
      <c r="E4041" s="5">
        <f t="shared" si="322"/>
        <v>259.37897381362734</v>
      </c>
    </row>
    <row r="4042" spans="1:5">
      <c r="A4042" s="5">
        <f t="shared" si="318"/>
        <v>404100000</v>
      </c>
      <c r="B4042" s="5">
        <f t="shared" si="321"/>
        <v>9.8945403851438324E-2</v>
      </c>
      <c r="C4042" s="5">
        <f t="shared" si="319"/>
        <v>0.12427542723740653</v>
      </c>
      <c r="D4042">
        <f t="shared" si="320"/>
        <v>502.88082692018367</v>
      </c>
      <c r="E4042" s="5">
        <f t="shared" si="322"/>
        <v>259.31530266399852</v>
      </c>
    </row>
    <row r="4043" spans="1:5">
      <c r="A4043" s="5">
        <f t="shared" si="318"/>
        <v>404200000</v>
      </c>
      <c r="B4043" s="5">
        <f t="shared" si="321"/>
        <v>9.8969889227298616E-2</v>
      </c>
      <c r="C4043" s="5">
        <f t="shared" si="319"/>
        <v>0.12430618086948705</v>
      </c>
      <c r="D4043">
        <f t="shared" si="320"/>
        <v>502.75641305899609</v>
      </c>
      <c r="E4043" s="5">
        <f t="shared" si="322"/>
        <v>259.25166301965709</v>
      </c>
    </row>
    <row r="4044" spans="1:5">
      <c r="A4044" s="5">
        <f t="shared" si="318"/>
        <v>404300000</v>
      </c>
      <c r="B4044" s="5">
        <f t="shared" si="321"/>
        <v>9.8994374603158908E-2</v>
      </c>
      <c r="C4044" s="5">
        <f t="shared" si="319"/>
        <v>0.12433693450156759</v>
      </c>
      <c r="D4044">
        <f t="shared" si="320"/>
        <v>502.632060743127</v>
      </c>
      <c r="E4044" s="5">
        <f t="shared" si="322"/>
        <v>259.18805485722527</v>
      </c>
    </row>
    <row r="4045" spans="1:5">
      <c r="A4045" s="5">
        <f t="shared" si="318"/>
        <v>404400000</v>
      </c>
      <c r="B4045" s="5">
        <f t="shared" si="321"/>
        <v>9.90188599790192E-2</v>
      </c>
      <c r="C4045" s="5">
        <f t="shared" si="319"/>
        <v>0.12436768813364811</v>
      </c>
      <c r="D4045">
        <f t="shared" si="320"/>
        <v>502.50776992691942</v>
      </c>
      <c r="E4045" s="5">
        <f t="shared" si="322"/>
        <v>259.12447815334849</v>
      </c>
    </row>
    <row r="4046" spans="1:5">
      <c r="A4046" s="5">
        <f t="shared" si="318"/>
        <v>404500000</v>
      </c>
      <c r="B4046" s="5">
        <f t="shared" si="321"/>
        <v>9.9043345354879492E-2</v>
      </c>
      <c r="C4046" s="5">
        <f t="shared" si="319"/>
        <v>0.12439844176572865</v>
      </c>
      <c r="D4046">
        <f t="shared" si="320"/>
        <v>502.38354056476203</v>
      </c>
      <c r="E4046" s="5">
        <f t="shared" si="322"/>
        <v>259.06093288469543</v>
      </c>
    </row>
    <row r="4047" spans="1:5">
      <c r="A4047" s="5">
        <f t="shared" si="318"/>
        <v>404600000</v>
      </c>
      <c r="B4047" s="5">
        <f t="shared" si="321"/>
        <v>9.9067830730739784E-2</v>
      </c>
      <c r="C4047" s="5">
        <f t="shared" si="319"/>
        <v>0.12442919539780917</v>
      </c>
      <c r="D4047">
        <f t="shared" si="320"/>
        <v>502.25937261108811</v>
      </c>
      <c r="E4047" s="5">
        <f t="shared" si="322"/>
        <v>258.99741902795768</v>
      </c>
    </row>
    <row r="4048" spans="1:5">
      <c r="A4048" s="5">
        <f t="shared" si="318"/>
        <v>404700000</v>
      </c>
      <c r="B4048" s="5">
        <f t="shared" si="321"/>
        <v>9.9092316106600076E-2</v>
      </c>
      <c r="C4048" s="5">
        <f t="shared" si="319"/>
        <v>0.12445994902988969</v>
      </c>
      <c r="D4048">
        <f t="shared" si="320"/>
        <v>502.13526602037615</v>
      </c>
      <c r="E4048" s="5">
        <f t="shared" si="322"/>
        <v>258.93393655984988</v>
      </c>
    </row>
    <row r="4049" spans="1:5">
      <c r="A4049" s="5">
        <f t="shared" si="318"/>
        <v>404800000</v>
      </c>
      <c r="B4049" s="5">
        <f t="shared" si="321"/>
        <v>9.9116801482460368E-2</v>
      </c>
      <c r="C4049" s="5">
        <f t="shared" si="319"/>
        <v>0.12449070266197022</v>
      </c>
      <c r="D4049">
        <f t="shared" si="320"/>
        <v>502.01122074714976</v>
      </c>
      <c r="E4049" s="5">
        <f t="shared" si="322"/>
        <v>258.87048545710968</v>
      </c>
    </row>
    <row r="4050" spans="1:5">
      <c r="A4050" s="5">
        <f t="shared" si="318"/>
        <v>404900000</v>
      </c>
      <c r="B4050" s="5">
        <f t="shared" si="321"/>
        <v>9.914128685832066E-2</v>
      </c>
      <c r="C4050" s="5">
        <f t="shared" si="319"/>
        <v>0.12452145629405074</v>
      </c>
      <c r="D4050">
        <f t="shared" si="320"/>
        <v>501.88723674597736</v>
      </c>
      <c r="E4050" s="5">
        <f t="shared" si="322"/>
        <v>258.80706569649783</v>
      </c>
    </row>
    <row r="4051" spans="1:5">
      <c r="A4051" s="5">
        <f t="shared" si="318"/>
        <v>405000000</v>
      </c>
      <c r="B4051" s="5">
        <f t="shared" si="321"/>
        <v>9.9165772234180952E-2</v>
      </c>
      <c r="C4051" s="5">
        <f t="shared" si="319"/>
        <v>0.12455220992613127</v>
      </c>
      <c r="D4051">
        <f t="shared" si="320"/>
        <v>501.76331397147214</v>
      </c>
      <c r="E4051" s="5">
        <f t="shared" si="322"/>
        <v>258.74367725479783</v>
      </c>
    </row>
    <row r="4052" spans="1:5">
      <c r="A4052" s="5">
        <f t="shared" si="318"/>
        <v>405100000</v>
      </c>
      <c r="B4052" s="5">
        <f t="shared" si="321"/>
        <v>9.9190257610041244E-2</v>
      </c>
      <c r="C4052" s="5">
        <f t="shared" si="319"/>
        <v>0.1245829635582118</v>
      </c>
      <c r="D4052">
        <f t="shared" si="320"/>
        <v>501.63945237829233</v>
      </c>
      <c r="E4052" s="5">
        <f t="shared" si="322"/>
        <v>258.68032010881632</v>
      </c>
    </row>
    <row r="4053" spans="1:5">
      <c r="A4053" s="5">
        <f t="shared" si="318"/>
        <v>405200000</v>
      </c>
      <c r="B4053" s="5">
        <f t="shared" si="321"/>
        <v>9.9214742985901536E-2</v>
      </c>
      <c r="C4053" s="5">
        <f t="shared" si="319"/>
        <v>0.12461371719029232</v>
      </c>
      <c r="D4053">
        <f t="shared" si="320"/>
        <v>501.51565192114077</v>
      </c>
      <c r="E4053" s="5">
        <f t="shared" si="322"/>
        <v>258.61699423538278</v>
      </c>
    </row>
    <row r="4054" spans="1:5">
      <c r="A4054" s="5">
        <f t="shared" si="318"/>
        <v>405300000</v>
      </c>
      <c r="B4054" s="5">
        <f t="shared" si="321"/>
        <v>9.9239228361761828E-2</v>
      </c>
      <c r="C4054" s="5">
        <f t="shared" si="319"/>
        <v>0.12464447082237284</v>
      </c>
      <c r="D4054">
        <f t="shared" si="320"/>
        <v>501.39191255476493</v>
      </c>
      <c r="E4054" s="5">
        <f t="shared" si="322"/>
        <v>258.55369961134932</v>
      </c>
    </row>
    <row r="4055" spans="1:5">
      <c r="A4055" s="5">
        <f t="shared" si="318"/>
        <v>405400000</v>
      </c>
      <c r="B4055" s="5">
        <f t="shared" si="321"/>
        <v>9.926371373762212E-2</v>
      </c>
      <c r="C4055" s="5">
        <f t="shared" si="319"/>
        <v>0.12467522445445338</v>
      </c>
      <c r="D4055">
        <f t="shared" si="320"/>
        <v>501.26823423395717</v>
      </c>
      <c r="E4055" s="5">
        <f t="shared" si="322"/>
        <v>258.49043621359112</v>
      </c>
    </row>
    <row r="4056" spans="1:5">
      <c r="A4056" s="5">
        <f t="shared" si="318"/>
        <v>405500000</v>
      </c>
      <c r="B4056" s="5">
        <f t="shared" si="321"/>
        <v>9.9288199113482412E-2</v>
      </c>
      <c r="C4056" s="5">
        <f t="shared" si="319"/>
        <v>0.1247059780865339</v>
      </c>
      <c r="D4056">
        <f t="shared" si="320"/>
        <v>501.14461691355422</v>
      </c>
      <c r="E4056" s="5">
        <f t="shared" si="322"/>
        <v>258.42720401900613</v>
      </c>
    </row>
    <row r="4057" spans="1:5">
      <c r="A4057" s="5">
        <f t="shared" si="318"/>
        <v>405600000</v>
      </c>
      <c r="B4057" s="5">
        <f t="shared" si="321"/>
        <v>9.9312684489342704E-2</v>
      </c>
      <c r="C4057" s="5">
        <f t="shared" si="319"/>
        <v>0.12473673171861442</v>
      </c>
      <c r="D4057">
        <f t="shared" si="320"/>
        <v>501.02106054843745</v>
      </c>
      <c r="E4057" s="5">
        <f t="shared" si="322"/>
        <v>258.36400300451515</v>
      </c>
    </row>
    <row r="4058" spans="1:5">
      <c r="A4058" s="5">
        <f t="shared" si="318"/>
        <v>405700000</v>
      </c>
      <c r="B4058" s="5">
        <f t="shared" si="321"/>
        <v>9.9337169865202996E-2</v>
      </c>
      <c r="C4058" s="5">
        <f t="shared" si="319"/>
        <v>0.12476748535069496</v>
      </c>
      <c r="D4058">
        <f t="shared" si="320"/>
        <v>500.89756509353271</v>
      </c>
      <c r="E4058" s="5">
        <f t="shared" si="322"/>
        <v>258.30083314706172</v>
      </c>
    </row>
    <row r="4059" spans="1:5">
      <c r="A4059" s="5">
        <f t="shared" si="318"/>
        <v>405800000</v>
      </c>
      <c r="B4059" s="5">
        <f t="shared" si="321"/>
        <v>9.9361655241063288E-2</v>
      </c>
      <c r="C4059" s="5">
        <f t="shared" si="319"/>
        <v>0.12479823898277548</v>
      </c>
      <c r="D4059">
        <f t="shared" si="320"/>
        <v>500.77413050381034</v>
      </c>
      <c r="E4059" s="5">
        <f t="shared" si="322"/>
        <v>258.23769442361186</v>
      </c>
    </row>
    <row r="4060" spans="1:5">
      <c r="A4060" s="5">
        <f t="shared" si="318"/>
        <v>405900000</v>
      </c>
      <c r="B4060" s="5">
        <f t="shared" si="321"/>
        <v>9.9386140616923566E-2</v>
      </c>
      <c r="C4060" s="5">
        <f t="shared" si="319"/>
        <v>0.12482899261485601</v>
      </c>
      <c r="D4060">
        <f t="shared" si="320"/>
        <v>500.65075673428476</v>
      </c>
      <c r="E4060" s="5">
        <f t="shared" si="322"/>
        <v>258.1745868111546</v>
      </c>
    </row>
    <row r="4061" spans="1:5">
      <c r="A4061" s="5">
        <f t="shared" si="318"/>
        <v>406000000</v>
      </c>
      <c r="B4061" s="5">
        <f t="shared" si="321"/>
        <v>9.9410625992783858E-2</v>
      </c>
      <c r="C4061" s="5">
        <f t="shared" si="319"/>
        <v>0.12485974624693653</v>
      </c>
      <c r="D4061">
        <f t="shared" si="320"/>
        <v>500.52744374001531</v>
      </c>
      <c r="E4061" s="5">
        <f t="shared" si="322"/>
        <v>258.11151028670156</v>
      </c>
    </row>
    <row r="4062" spans="1:5">
      <c r="A4062" s="5">
        <f t="shared" si="318"/>
        <v>406100000</v>
      </c>
      <c r="B4062" s="5">
        <f t="shared" si="321"/>
        <v>9.943511136864415E-2</v>
      </c>
      <c r="C4062" s="5">
        <f t="shared" si="319"/>
        <v>0.12489049987901706</v>
      </c>
      <c r="D4062">
        <f t="shared" si="320"/>
        <v>500.40419147610498</v>
      </c>
      <c r="E4062" s="5">
        <f t="shared" si="322"/>
        <v>258.04846482728692</v>
      </c>
    </row>
    <row r="4063" spans="1:5">
      <c r="A4063" s="5">
        <f t="shared" si="318"/>
        <v>406200000</v>
      </c>
      <c r="B4063" s="5">
        <f t="shared" si="321"/>
        <v>9.9459596744504442E-2</v>
      </c>
      <c r="C4063" s="5">
        <f t="shared" si="319"/>
        <v>0.12492125351109759</v>
      </c>
      <c r="D4063">
        <f t="shared" si="320"/>
        <v>500.28099989770112</v>
      </c>
      <c r="E4063" s="5">
        <f t="shared" si="322"/>
        <v>257.98545040996748</v>
      </c>
    </row>
    <row r="4064" spans="1:5">
      <c r="A4064" s="5">
        <f t="shared" si="318"/>
        <v>406300000</v>
      </c>
      <c r="B4064" s="5">
        <f t="shared" si="321"/>
        <v>9.9484082120364734E-2</v>
      </c>
      <c r="C4064" s="5">
        <f t="shared" si="319"/>
        <v>0.12495200714317811</v>
      </c>
      <c r="D4064">
        <f t="shared" si="320"/>
        <v>500.15786895999565</v>
      </c>
      <c r="E4064" s="5">
        <f t="shared" si="322"/>
        <v>257.92246701182268</v>
      </c>
    </row>
    <row r="4065" spans="1:5">
      <c r="A4065" s="5">
        <f t="shared" si="318"/>
        <v>406400000</v>
      </c>
      <c r="B4065" s="5">
        <f t="shared" si="321"/>
        <v>9.9508567496225026E-2</v>
      </c>
      <c r="C4065" s="5">
        <f t="shared" si="319"/>
        <v>0.12498276077525863</v>
      </c>
      <c r="D4065">
        <f t="shared" si="320"/>
        <v>500.03479861822399</v>
      </c>
      <c r="E4065" s="5">
        <f t="shared" si="322"/>
        <v>257.85951460995454</v>
      </c>
    </row>
    <row r="4066" spans="1:5">
      <c r="A4066" s="5">
        <f t="shared" si="318"/>
        <v>406500000</v>
      </c>
      <c r="B4066" s="5">
        <f t="shared" si="321"/>
        <v>9.9533052872085317E-2</v>
      </c>
      <c r="C4066" s="5">
        <f t="shared" si="319"/>
        <v>0.12501351440733915</v>
      </c>
      <c r="D4066">
        <f t="shared" si="320"/>
        <v>499.91178882766599</v>
      </c>
      <c r="E4066" s="5">
        <f t="shared" si="322"/>
        <v>257.79659318148754</v>
      </c>
    </row>
    <row r="4067" spans="1:5">
      <c r="A4067" s="5">
        <f t="shared" si="318"/>
        <v>406600000</v>
      </c>
      <c r="B4067" s="5">
        <f t="shared" si="321"/>
        <v>9.9557538247945609E-2</v>
      </c>
      <c r="C4067" s="5">
        <f t="shared" si="319"/>
        <v>0.1250442680394197</v>
      </c>
      <c r="D4067">
        <f t="shared" si="320"/>
        <v>499.78883954364534</v>
      </c>
      <c r="E4067" s="5">
        <f t="shared" si="322"/>
        <v>257.73370270356872</v>
      </c>
    </row>
    <row r="4068" spans="1:5">
      <c r="A4068" s="5">
        <f t="shared" si="318"/>
        <v>406700000</v>
      </c>
      <c r="B4068" s="5">
        <f t="shared" si="321"/>
        <v>9.9582023623805901E-2</v>
      </c>
      <c r="C4068" s="5">
        <f t="shared" si="319"/>
        <v>0.12507502167150022</v>
      </c>
      <c r="D4068">
        <f t="shared" si="320"/>
        <v>499.66595072152984</v>
      </c>
      <c r="E4068" s="5">
        <f t="shared" si="322"/>
        <v>257.67084315336763</v>
      </c>
    </row>
    <row r="4069" spans="1:5">
      <c r="A4069" s="5">
        <f t="shared" si="318"/>
        <v>406800000</v>
      </c>
      <c r="B4069" s="5">
        <f t="shared" si="321"/>
        <v>9.9606508999666193E-2</v>
      </c>
      <c r="C4069" s="5">
        <f t="shared" si="319"/>
        <v>0.12510577530358075</v>
      </c>
      <c r="D4069">
        <f t="shared" si="320"/>
        <v>499.54312231673111</v>
      </c>
      <c r="E4069" s="5">
        <f t="shared" si="322"/>
        <v>257.60801450807617</v>
      </c>
    </row>
    <row r="4070" spans="1:5">
      <c r="A4070" s="5">
        <f t="shared" si="318"/>
        <v>406900000</v>
      </c>
      <c r="B4070" s="5">
        <f t="shared" si="321"/>
        <v>9.9630994375526485E-2</v>
      </c>
      <c r="C4070" s="5">
        <f t="shared" si="319"/>
        <v>0.12513652893566127</v>
      </c>
      <c r="D4070">
        <f t="shared" si="320"/>
        <v>499.42035428470439</v>
      </c>
      <c r="E4070" s="5">
        <f t="shared" si="322"/>
        <v>257.54521674490871</v>
      </c>
    </row>
    <row r="4071" spans="1:5">
      <c r="A4071" s="5">
        <f t="shared" si="318"/>
        <v>407000000</v>
      </c>
      <c r="B4071" s="5">
        <f t="shared" si="321"/>
        <v>9.9655479751386777E-2</v>
      </c>
      <c r="C4071" s="5">
        <f t="shared" si="319"/>
        <v>0.12516728256774179</v>
      </c>
      <c r="D4071">
        <f t="shared" si="320"/>
        <v>499.29764658094899</v>
      </c>
      <c r="E4071" s="5">
        <f t="shared" si="322"/>
        <v>257.48244984110204</v>
      </c>
    </row>
    <row r="4072" spans="1:5">
      <c r="A4072" s="5">
        <f t="shared" si="318"/>
        <v>407100000</v>
      </c>
      <c r="B4072" s="5">
        <f t="shared" si="321"/>
        <v>9.9679965127247069E-2</v>
      </c>
      <c r="C4072" s="5">
        <f t="shared" si="319"/>
        <v>0.12519803619982231</v>
      </c>
      <c r="D4072">
        <f t="shared" si="320"/>
        <v>499.17499916100763</v>
      </c>
      <c r="E4072" s="5">
        <f t="shared" si="322"/>
        <v>257.4197137739153</v>
      </c>
    </row>
    <row r="4073" spans="1:5">
      <c r="A4073" s="5">
        <f t="shared" si="318"/>
        <v>407200000</v>
      </c>
      <c r="B4073" s="5">
        <f t="shared" si="321"/>
        <v>9.9704450503107361E-2</v>
      </c>
      <c r="C4073" s="5">
        <f t="shared" si="319"/>
        <v>0.12522878983190286</v>
      </c>
      <c r="D4073">
        <f t="shared" si="320"/>
        <v>499.05241198046707</v>
      </c>
      <c r="E4073" s="5">
        <f t="shared" si="322"/>
        <v>257.3570085206299</v>
      </c>
    </row>
    <row r="4074" spans="1:5">
      <c r="A4074" s="5">
        <f t="shared" si="318"/>
        <v>407300000</v>
      </c>
      <c r="B4074" s="5">
        <f t="shared" si="321"/>
        <v>9.9728935878967653E-2</v>
      </c>
      <c r="C4074" s="5">
        <f t="shared" si="319"/>
        <v>0.12525954346398338</v>
      </c>
      <c r="D4074">
        <f t="shared" si="320"/>
        <v>498.9298849949576</v>
      </c>
      <c r="E4074" s="5">
        <f t="shared" si="322"/>
        <v>257.29433405854957</v>
      </c>
    </row>
    <row r="4075" spans="1:5">
      <c r="A4075" s="5">
        <f t="shared" si="318"/>
        <v>407400000</v>
      </c>
      <c r="B4075" s="5">
        <f t="shared" si="321"/>
        <v>9.9753421254827945E-2</v>
      </c>
      <c r="C4075" s="5">
        <f t="shared" si="319"/>
        <v>0.1252902970960639</v>
      </c>
      <c r="D4075">
        <f t="shared" si="320"/>
        <v>498.80741816015274</v>
      </c>
      <c r="E4075" s="5">
        <f t="shared" si="322"/>
        <v>257.23169036500047</v>
      </c>
    </row>
    <row r="4076" spans="1:5">
      <c r="A4076" s="5">
        <f t="shared" si="318"/>
        <v>407500000</v>
      </c>
      <c r="B4076" s="5">
        <f t="shared" si="321"/>
        <v>9.9777906630688237E-2</v>
      </c>
      <c r="C4076" s="5">
        <f t="shared" si="319"/>
        <v>0.12532105072814442</v>
      </c>
      <c r="D4076">
        <f t="shared" si="320"/>
        <v>498.68501143176985</v>
      </c>
      <c r="E4076" s="5">
        <f t="shared" si="322"/>
        <v>257.16907741733098</v>
      </c>
    </row>
    <row r="4077" spans="1:5">
      <c r="A4077" s="5">
        <f t="shared" si="318"/>
        <v>407600000</v>
      </c>
      <c r="B4077" s="5">
        <f t="shared" si="321"/>
        <v>9.9802392006548529E-2</v>
      </c>
      <c r="C4077" s="5">
        <f t="shared" si="319"/>
        <v>0.12535180436022494</v>
      </c>
      <c r="D4077">
        <f t="shared" si="320"/>
        <v>498.56266476556976</v>
      </c>
      <c r="E4077" s="5">
        <f t="shared" si="322"/>
        <v>257.1064951929115</v>
      </c>
    </row>
    <row r="4078" spans="1:5">
      <c r="A4078" s="5">
        <f t="shared" ref="A4078:A4141" si="323">A4077+100000</f>
        <v>407700000</v>
      </c>
      <c r="B4078" s="5">
        <f t="shared" si="321"/>
        <v>9.9826877382408821E-2</v>
      </c>
      <c r="C4078" s="5">
        <f t="shared" ref="C4078:C4141" si="324">1.256*A4078/(PI()*$G$6)</f>
        <v>0.12538255799230547</v>
      </c>
      <c r="D4078">
        <f t="shared" ref="D4078:D4141" si="325">($G$2*299792458/$G$6/2*9)^2/(4*$G$3*A4078*(1-EXP(-(C4078/B4078)))^2)</f>
        <v>498.44037811735649</v>
      </c>
      <c r="E4078" s="5">
        <f t="shared" si="322"/>
        <v>257.04394366913493</v>
      </c>
    </row>
    <row r="4079" spans="1:5">
      <c r="A4079" s="5">
        <f t="shared" si="323"/>
        <v>407800000</v>
      </c>
      <c r="B4079" s="5">
        <f t="shared" si="321"/>
        <v>9.9851362758269113E-2</v>
      </c>
      <c r="C4079" s="5">
        <f t="shared" si="324"/>
        <v>0.12541331162438601</v>
      </c>
      <c r="D4079">
        <f t="shared" si="325"/>
        <v>498.31815144297747</v>
      </c>
      <c r="E4079" s="5">
        <f t="shared" si="322"/>
        <v>256.98142282341604</v>
      </c>
    </row>
    <row r="4080" spans="1:5">
      <c r="A4080" s="5">
        <f t="shared" si="323"/>
        <v>407900000</v>
      </c>
      <c r="B4080" s="5">
        <f t="shared" si="321"/>
        <v>9.9875848134129405E-2</v>
      </c>
      <c r="C4080" s="5">
        <f t="shared" si="324"/>
        <v>0.12544406525646654</v>
      </c>
      <c r="D4080">
        <f t="shared" si="325"/>
        <v>498.19598469832368</v>
      </c>
      <c r="E4080" s="5">
        <f t="shared" si="322"/>
        <v>256.91893263319213</v>
      </c>
    </row>
    <row r="4081" spans="1:5">
      <c r="A4081" s="5">
        <f t="shared" si="323"/>
        <v>408000000</v>
      </c>
      <c r="B4081" s="5">
        <f t="shared" si="321"/>
        <v>9.9900333509989697E-2</v>
      </c>
      <c r="C4081" s="5">
        <f t="shared" si="324"/>
        <v>0.12547481888854706</v>
      </c>
      <c r="D4081">
        <f t="shared" si="325"/>
        <v>498.07387783932904</v>
      </c>
      <c r="E4081" s="5">
        <f t="shared" si="322"/>
        <v>256.85647307592211</v>
      </c>
    </row>
    <row r="4082" spans="1:5">
      <c r="A4082" s="5">
        <f t="shared" si="323"/>
        <v>408100000</v>
      </c>
      <c r="B4082" s="5">
        <f t="shared" si="321"/>
        <v>9.9924818885849989E-2</v>
      </c>
      <c r="C4082" s="5">
        <f t="shared" si="324"/>
        <v>0.12550557252062758</v>
      </c>
      <c r="D4082">
        <f t="shared" si="325"/>
        <v>497.95183082197065</v>
      </c>
      <c r="E4082" s="5">
        <f t="shared" si="322"/>
        <v>256.79404412908747</v>
      </c>
    </row>
    <row r="4083" spans="1:5">
      <c r="A4083" s="5">
        <f t="shared" si="323"/>
        <v>408200000</v>
      </c>
      <c r="B4083" s="5">
        <f t="shared" si="321"/>
        <v>9.9949304261710281E-2</v>
      </c>
      <c r="C4083" s="5">
        <f t="shared" si="324"/>
        <v>0.1255363261527081</v>
      </c>
      <c r="D4083">
        <f t="shared" si="325"/>
        <v>497.82984360226908</v>
      </c>
      <c r="E4083" s="5">
        <f t="shared" si="322"/>
        <v>256.73164577019151</v>
      </c>
    </row>
    <row r="4084" spans="1:5">
      <c r="A4084" s="5">
        <f t="shared" si="323"/>
        <v>408300000</v>
      </c>
      <c r="B4084" s="5">
        <f t="shared" si="321"/>
        <v>9.9973789637570573E-2</v>
      </c>
      <c r="C4084" s="5">
        <f t="shared" si="324"/>
        <v>0.12556707978478865</v>
      </c>
      <c r="D4084">
        <f t="shared" si="325"/>
        <v>497.70791613628762</v>
      </c>
      <c r="E4084" s="5">
        <f t="shared" si="322"/>
        <v>256.66927797675953</v>
      </c>
    </row>
    <row r="4085" spans="1:5">
      <c r="A4085" s="5">
        <f t="shared" si="323"/>
        <v>408400000</v>
      </c>
      <c r="B4085" s="5">
        <f t="shared" si="321"/>
        <v>9.9998275013430865E-2</v>
      </c>
      <c r="C4085" s="5">
        <f t="shared" si="324"/>
        <v>0.12559783341686917</v>
      </c>
      <c r="D4085">
        <f t="shared" si="325"/>
        <v>497.58604838013275</v>
      </c>
      <c r="E4085" s="5">
        <f t="shared" si="322"/>
        <v>256.60694072633913</v>
      </c>
    </row>
    <row r="4086" spans="1:5">
      <c r="A4086" s="5">
        <f t="shared" si="323"/>
        <v>408500000</v>
      </c>
      <c r="B4086" s="5">
        <f t="shared" si="321"/>
        <v>0.10002276038929116</v>
      </c>
      <c r="C4086" s="5">
        <f t="shared" si="324"/>
        <v>0.12562858704894969</v>
      </c>
      <c r="D4086">
        <f t="shared" si="325"/>
        <v>497.46424028995403</v>
      </c>
      <c r="E4086" s="5">
        <f t="shared" si="322"/>
        <v>256.54463399649956</v>
      </c>
    </row>
    <row r="4087" spans="1:5">
      <c r="A4087" s="5">
        <f t="shared" si="323"/>
        <v>408600000</v>
      </c>
      <c r="B4087" s="5">
        <f t="shared" si="321"/>
        <v>0.10004724576515145</v>
      </c>
      <c r="C4087" s="5">
        <f t="shared" si="324"/>
        <v>0.12565934068103021</v>
      </c>
      <c r="D4087">
        <f t="shared" si="325"/>
        <v>497.34249182194378</v>
      </c>
      <c r="E4087" s="5">
        <f t="shared" si="322"/>
        <v>256.48235776483216</v>
      </c>
    </row>
    <row r="4088" spans="1:5">
      <c r="A4088" s="5">
        <f t="shared" si="323"/>
        <v>408700000</v>
      </c>
      <c r="B4088" s="5">
        <f t="shared" si="321"/>
        <v>0.10007173114101174</v>
      </c>
      <c r="C4088" s="5">
        <f t="shared" si="324"/>
        <v>0.12569009431311073</v>
      </c>
      <c r="D4088">
        <f t="shared" si="325"/>
        <v>497.22080293233722</v>
      </c>
      <c r="E4088" s="5">
        <f t="shared" si="322"/>
        <v>256.4201120089503</v>
      </c>
    </row>
    <row r="4089" spans="1:5">
      <c r="A4089" s="5">
        <f t="shared" si="323"/>
        <v>408800000</v>
      </c>
      <c r="B4089" s="5">
        <f t="shared" si="321"/>
        <v>0.10009621651687203</v>
      </c>
      <c r="C4089" s="5">
        <f t="shared" si="324"/>
        <v>0.12572084794519126</v>
      </c>
      <c r="D4089">
        <f t="shared" si="325"/>
        <v>497.0991735774125</v>
      </c>
      <c r="E4089" s="5">
        <f t="shared" si="322"/>
        <v>256.35789670648921</v>
      </c>
    </row>
    <row r="4090" spans="1:5">
      <c r="A4090" s="5">
        <f t="shared" si="323"/>
        <v>408900000</v>
      </c>
      <c r="B4090" s="5">
        <f t="shared" si="321"/>
        <v>0.10012070189273233</v>
      </c>
      <c r="C4090" s="5">
        <f t="shared" si="324"/>
        <v>0.1257516015772718</v>
      </c>
      <c r="D4090">
        <f t="shared" si="325"/>
        <v>496.97760371349045</v>
      </c>
      <c r="E4090" s="5">
        <f t="shared" si="322"/>
        <v>256.29571183510575</v>
      </c>
    </row>
    <row r="4091" spans="1:5">
      <c r="A4091" s="5">
        <f t="shared" si="323"/>
        <v>409000000</v>
      </c>
      <c r="B4091" s="5">
        <f t="shared" si="321"/>
        <v>0.10014518726859262</v>
      </c>
      <c r="C4091" s="5">
        <f t="shared" si="324"/>
        <v>0.12578235520935233</v>
      </c>
      <c r="D4091">
        <f t="shared" si="325"/>
        <v>496.85609329693455</v>
      </c>
      <c r="E4091" s="5">
        <f t="shared" si="322"/>
        <v>256.23355737247908</v>
      </c>
    </row>
    <row r="4092" spans="1:5">
      <c r="A4092" s="5">
        <f t="shared" si="323"/>
        <v>409100000</v>
      </c>
      <c r="B4092" s="5">
        <f t="shared" si="321"/>
        <v>0.10016967264445291</v>
      </c>
      <c r="C4092" s="5">
        <f t="shared" si="324"/>
        <v>0.12581310884143285</v>
      </c>
      <c r="D4092">
        <f t="shared" si="325"/>
        <v>496.73464228415111</v>
      </c>
      <c r="E4092" s="5">
        <f t="shared" si="322"/>
        <v>256.17143329630971</v>
      </c>
    </row>
    <row r="4093" spans="1:5">
      <c r="A4093" s="5">
        <f t="shared" si="323"/>
        <v>409200000</v>
      </c>
      <c r="B4093" s="5">
        <f t="shared" si="321"/>
        <v>0.1001941580203132</v>
      </c>
      <c r="C4093" s="5">
        <f t="shared" si="324"/>
        <v>0.12584386247351337</v>
      </c>
      <c r="D4093">
        <f t="shared" si="325"/>
        <v>496.61325063158904</v>
      </c>
      <c r="E4093" s="5">
        <f t="shared" si="322"/>
        <v>256.10933958432031</v>
      </c>
    </row>
    <row r="4094" spans="1:5">
      <c r="A4094" s="5">
        <f t="shared" si="323"/>
        <v>409300000</v>
      </c>
      <c r="B4094" s="5">
        <f t="shared" si="321"/>
        <v>0.10021864339617349</v>
      </c>
      <c r="C4094" s="5">
        <f t="shared" si="324"/>
        <v>0.12587461610559389</v>
      </c>
      <c r="D4094">
        <f t="shared" si="325"/>
        <v>496.49191829573959</v>
      </c>
      <c r="E4094" s="5">
        <f t="shared" si="322"/>
        <v>256.04727621425513</v>
      </c>
    </row>
    <row r="4095" spans="1:5">
      <c r="A4095" s="5">
        <f t="shared" si="323"/>
        <v>409400000</v>
      </c>
      <c r="B4095" s="5">
        <f t="shared" si="321"/>
        <v>0.10024312877203378</v>
      </c>
      <c r="C4095" s="5">
        <f t="shared" si="324"/>
        <v>0.12590536973767444</v>
      </c>
      <c r="D4095">
        <f t="shared" si="325"/>
        <v>496.37064523313683</v>
      </c>
      <c r="E4095" s="5">
        <f t="shared" si="322"/>
        <v>255.98524316388028</v>
      </c>
    </row>
    <row r="4096" spans="1:5">
      <c r="A4096" s="5">
        <f t="shared" si="323"/>
        <v>409500000</v>
      </c>
      <c r="B4096" s="5">
        <f t="shared" si="321"/>
        <v>0.10026761414789406</v>
      </c>
      <c r="C4096" s="5">
        <f t="shared" si="324"/>
        <v>0.12593612336975496</v>
      </c>
      <c r="D4096">
        <f t="shared" si="325"/>
        <v>496.24943140035697</v>
      </c>
      <c r="E4096" s="5">
        <f t="shared" si="322"/>
        <v>255.92324041098348</v>
      </c>
    </row>
    <row r="4097" spans="1:5">
      <c r="A4097" s="5">
        <f t="shared" si="323"/>
        <v>409600000</v>
      </c>
      <c r="B4097" s="5">
        <f t="shared" si="321"/>
        <v>0.10029209952375435</v>
      </c>
      <c r="C4097" s="5">
        <f t="shared" si="324"/>
        <v>0.12596687700183548</v>
      </c>
      <c r="D4097">
        <f t="shared" si="325"/>
        <v>496.12827675401911</v>
      </c>
      <c r="E4097" s="5">
        <f t="shared" si="322"/>
        <v>255.86126793337428</v>
      </c>
    </row>
    <row r="4098" spans="1:5">
      <c r="A4098" s="5">
        <f t="shared" si="323"/>
        <v>409700000</v>
      </c>
      <c r="B4098" s="5">
        <f t="shared" si="321"/>
        <v>0.10031658489961465</v>
      </c>
      <c r="C4098" s="5">
        <f t="shared" si="324"/>
        <v>0.125997630633916</v>
      </c>
      <c r="D4098">
        <f t="shared" si="325"/>
        <v>496.00718125078407</v>
      </c>
      <c r="E4098" s="5">
        <f t="shared" si="322"/>
        <v>255.79932570888386</v>
      </c>
    </row>
    <row r="4099" spans="1:5">
      <c r="A4099" s="5">
        <f t="shared" si="323"/>
        <v>409800000</v>
      </c>
      <c r="B4099" s="5">
        <f t="shared" ref="B4099:B4162" si="326">A4099/(PI()*1300000000)</f>
        <v>0.10034107027547494</v>
      </c>
      <c r="C4099" s="5">
        <f t="shared" si="324"/>
        <v>0.12602838426599652</v>
      </c>
      <c r="D4099">
        <f t="shared" si="325"/>
        <v>495.88614484735541</v>
      </c>
      <c r="E4099" s="5">
        <f t="shared" ref="E4099:E4162" si="327">($G$2*299792458/$G$6/2*9)^2/(4*$G$3*A4099)*(1+($G$7*$G$3*A4099)/($G$2*299792458/$G$6/2*9))^2</f>
        <v>255.73741371536477</v>
      </c>
    </row>
    <row r="4100" spans="1:5">
      <c r="A4100" s="5">
        <f t="shared" si="323"/>
        <v>409900000</v>
      </c>
      <c r="B4100" s="5">
        <f t="shared" si="326"/>
        <v>0.10036555565133523</v>
      </c>
      <c r="C4100" s="5">
        <f t="shared" si="324"/>
        <v>0.12605913789807704</v>
      </c>
      <c r="D4100">
        <f t="shared" si="325"/>
        <v>495.7651675004787</v>
      </c>
      <c r="E4100" s="5">
        <f t="shared" si="327"/>
        <v>255.67553193069151</v>
      </c>
    </row>
    <row r="4101" spans="1:5">
      <c r="A4101" s="5">
        <f t="shared" si="323"/>
        <v>410000000</v>
      </c>
      <c r="B4101" s="5">
        <f t="shared" si="326"/>
        <v>0.10039004102719552</v>
      </c>
      <c r="C4101" s="5">
        <f t="shared" si="324"/>
        <v>0.12608989153015759</v>
      </c>
      <c r="D4101">
        <f t="shared" si="325"/>
        <v>495.6442491669419</v>
      </c>
      <c r="E4101" s="5">
        <f t="shared" si="327"/>
        <v>255.61368033276</v>
      </c>
    </row>
    <row r="4102" spans="1:5">
      <c r="A4102" s="5">
        <f t="shared" si="323"/>
        <v>410100000</v>
      </c>
      <c r="B4102" s="5">
        <f t="shared" si="326"/>
        <v>0.10041452640305581</v>
      </c>
      <c r="C4102" s="5">
        <f t="shared" si="324"/>
        <v>0.12612064516223812</v>
      </c>
      <c r="D4102">
        <f t="shared" si="325"/>
        <v>495.52338980357518</v>
      </c>
      <c r="E4102" s="5">
        <f t="shared" si="327"/>
        <v>255.55185889948785</v>
      </c>
    </row>
    <row r="4103" spans="1:5">
      <c r="A4103" s="5">
        <f t="shared" si="323"/>
        <v>410200000</v>
      </c>
      <c r="B4103" s="5">
        <f t="shared" si="326"/>
        <v>0.10043901177891611</v>
      </c>
      <c r="C4103" s="5">
        <f t="shared" si="324"/>
        <v>0.12615139879431864</v>
      </c>
      <c r="D4103">
        <f t="shared" si="325"/>
        <v>495.40258936725064</v>
      </c>
      <c r="E4103" s="5">
        <f t="shared" si="327"/>
        <v>255.49006760881409</v>
      </c>
    </row>
    <row r="4104" spans="1:5">
      <c r="A4104" s="5">
        <f t="shared" si="323"/>
        <v>410300000</v>
      </c>
      <c r="B4104" s="5">
        <f t="shared" si="326"/>
        <v>0.1004634971547764</v>
      </c>
      <c r="C4104" s="5">
        <f t="shared" si="324"/>
        <v>0.12618215242639916</v>
      </c>
      <c r="D4104">
        <f t="shared" si="325"/>
        <v>495.28184781488233</v>
      </c>
      <c r="E4104" s="5">
        <f t="shared" si="327"/>
        <v>255.42830643869922</v>
      </c>
    </row>
    <row r="4105" spans="1:5">
      <c r="A4105" s="5">
        <f t="shared" si="323"/>
        <v>410400000</v>
      </c>
      <c r="B4105" s="5">
        <f t="shared" si="326"/>
        <v>0.10048798253063669</v>
      </c>
      <c r="C4105" s="5">
        <f t="shared" si="324"/>
        <v>0.12621290605847968</v>
      </c>
      <c r="D4105">
        <f t="shared" si="325"/>
        <v>495.16116510342653</v>
      </c>
      <c r="E4105" s="5">
        <f t="shared" si="327"/>
        <v>255.36657536712542</v>
      </c>
    </row>
    <row r="4106" spans="1:5">
      <c r="A4106" s="5">
        <f t="shared" si="323"/>
        <v>410500000</v>
      </c>
      <c r="B4106" s="5">
        <f t="shared" si="326"/>
        <v>0.10051246790649698</v>
      </c>
      <c r="C4106" s="5">
        <f t="shared" si="324"/>
        <v>0.1262436596905602</v>
      </c>
      <c r="D4106">
        <f t="shared" si="325"/>
        <v>495.04054118988114</v>
      </c>
      <c r="E4106" s="5">
        <f t="shared" si="327"/>
        <v>255.30487437209621</v>
      </c>
    </row>
    <row r="4107" spans="1:5">
      <c r="A4107" s="5">
        <f t="shared" si="323"/>
        <v>410600000</v>
      </c>
      <c r="B4107" s="5">
        <f t="shared" si="326"/>
        <v>0.10053695328235727</v>
      </c>
      <c r="C4107" s="5">
        <f t="shared" si="324"/>
        <v>0.12627441332264075</v>
      </c>
      <c r="D4107">
        <f t="shared" si="325"/>
        <v>494.91997603128641</v>
      </c>
      <c r="E4107" s="5">
        <f t="shared" si="327"/>
        <v>255.2432034316362</v>
      </c>
    </row>
    <row r="4108" spans="1:5">
      <c r="A4108" s="5">
        <f t="shared" si="323"/>
        <v>410700000</v>
      </c>
      <c r="B4108" s="5">
        <f t="shared" si="326"/>
        <v>0.10056143865821757</v>
      </c>
      <c r="C4108" s="5">
        <f t="shared" si="324"/>
        <v>0.12630516695472127</v>
      </c>
      <c r="D4108">
        <f t="shared" si="325"/>
        <v>494.79946958472419</v>
      </c>
      <c r="E4108" s="5">
        <f t="shared" si="327"/>
        <v>255.18156252379211</v>
      </c>
    </row>
    <row r="4109" spans="1:5">
      <c r="A4109" s="5">
        <f t="shared" si="323"/>
        <v>410800000</v>
      </c>
      <c r="B4109" s="5">
        <f t="shared" si="326"/>
        <v>0.10058592403407786</v>
      </c>
      <c r="C4109" s="5">
        <f t="shared" si="324"/>
        <v>0.12633592058680179</v>
      </c>
      <c r="D4109">
        <f t="shared" si="325"/>
        <v>494.67902180731795</v>
      </c>
      <c r="E4109" s="5">
        <f t="shared" si="327"/>
        <v>255.11995162663138</v>
      </c>
    </row>
    <row r="4110" spans="1:5">
      <c r="A4110" s="5">
        <f t="shared" si="323"/>
        <v>410900000</v>
      </c>
      <c r="B4110" s="5">
        <f t="shared" si="326"/>
        <v>0.10061040940993815</v>
      </c>
      <c r="C4110" s="5">
        <f t="shared" si="324"/>
        <v>0.12636667421888231</v>
      </c>
      <c r="D4110">
        <f t="shared" si="325"/>
        <v>494.55863265623321</v>
      </c>
      <c r="E4110" s="5">
        <f t="shared" si="327"/>
        <v>255.05837071824322</v>
      </c>
    </row>
    <row r="4111" spans="1:5">
      <c r="A4111" s="5">
        <f t="shared" si="323"/>
        <v>411000000</v>
      </c>
      <c r="B4111" s="5">
        <f t="shared" si="326"/>
        <v>0.10063489478579844</v>
      </c>
      <c r="C4111" s="5">
        <f t="shared" si="324"/>
        <v>0.12639742785096283</v>
      </c>
      <c r="D4111">
        <f t="shared" si="325"/>
        <v>494.43830208867695</v>
      </c>
      <c r="E4111" s="5">
        <f t="shared" si="327"/>
        <v>254.99681977673794</v>
      </c>
    </row>
    <row r="4112" spans="1:5">
      <c r="A4112" s="5">
        <f t="shared" si="323"/>
        <v>411100000</v>
      </c>
      <c r="B4112" s="5">
        <f t="shared" si="326"/>
        <v>0.10065938016165873</v>
      </c>
      <c r="C4112" s="5">
        <f t="shared" si="324"/>
        <v>0.12642818148304338</v>
      </c>
      <c r="D4112">
        <f t="shared" si="325"/>
        <v>494.31803006189779</v>
      </c>
      <c r="E4112" s="5">
        <f t="shared" si="327"/>
        <v>254.93529878024725</v>
      </c>
    </row>
    <row r="4113" spans="1:5">
      <c r="A4113" s="5">
        <f t="shared" si="323"/>
        <v>411200000</v>
      </c>
      <c r="B4113" s="5">
        <f t="shared" si="326"/>
        <v>0.10068386553751903</v>
      </c>
      <c r="C4113" s="5">
        <f t="shared" si="324"/>
        <v>0.1264589351151239</v>
      </c>
      <c r="D4113">
        <f t="shared" si="325"/>
        <v>494.19781653318637</v>
      </c>
      <c r="E4113" s="5">
        <f t="shared" si="327"/>
        <v>254.8738077069242</v>
      </c>
    </row>
    <row r="4114" spans="1:5">
      <c r="A4114" s="5">
        <f t="shared" si="323"/>
        <v>411300000</v>
      </c>
      <c r="B4114" s="5">
        <f t="shared" si="326"/>
        <v>0.10070835091337932</v>
      </c>
      <c r="C4114" s="5">
        <f t="shared" si="324"/>
        <v>0.12648968874720443</v>
      </c>
      <c r="D4114">
        <f t="shared" si="325"/>
        <v>494.07766145987415</v>
      </c>
      <c r="E4114" s="5">
        <f t="shared" si="327"/>
        <v>254.81234653494283</v>
      </c>
    </row>
    <row r="4115" spans="1:5">
      <c r="A4115" s="5">
        <f t="shared" si="323"/>
        <v>411400000</v>
      </c>
      <c r="B4115" s="5">
        <f t="shared" si="326"/>
        <v>0.10073283628923961</v>
      </c>
      <c r="C4115" s="5">
        <f t="shared" si="324"/>
        <v>0.12652044237928495</v>
      </c>
      <c r="D4115">
        <f t="shared" si="325"/>
        <v>493.95756479933448</v>
      </c>
      <c r="E4115" s="5">
        <f t="shared" si="327"/>
        <v>254.75091524249876</v>
      </c>
    </row>
    <row r="4116" spans="1:5">
      <c r="A4116" s="5">
        <f t="shared" si="323"/>
        <v>411500000</v>
      </c>
      <c r="B4116" s="5">
        <f t="shared" si="326"/>
        <v>0.1007573216650999</v>
      </c>
      <c r="C4116" s="5">
        <f t="shared" si="324"/>
        <v>0.12655119601136547</v>
      </c>
      <c r="D4116">
        <f t="shared" si="325"/>
        <v>493.83752650898231</v>
      </c>
      <c r="E4116" s="5">
        <f t="shared" si="327"/>
        <v>254.68951380780837</v>
      </c>
    </row>
    <row r="4117" spans="1:5">
      <c r="A4117" s="5">
        <f t="shared" si="323"/>
        <v>411600000</v>
      </c>
      <c r="B4117" s="5">
        <f t="shared" si="326"/>
        <v>0.10078180704096019</v>
      </c>
      <c r="C4117" s="5">
        <f t="shared" si="324"/>
        <v>0.12658194964344599</v>
      </c>
      <c r="D4117">
        <f t="shared" si="325"/>
        <v>493.71754654627364</v>
      </c>
      <c r="E4117" s="5">
        <f t="shared" si="327"/>
        <v>254.62814220910965</v>
      </c>
    </row>
    <row r="4118" spans="1:5">
      <c r="A4118" s="5">
        <f t="shared" si="323"/>
        <v>411700000</v>
      </c>
      <c r="B4118" s="5">
        <f t="shared" si="326"/>
        <v>0.10080629241682049</v>
      </c>
      <c r="C4118" s="5">
        <f t="shared" si="324"/>
        <v>0.12661270327552654</v>
      </c>
      <c r="D4118">
        <f t="shared" si="325"/>
        <v>493.59762486870591</v>
      </c>
      <c r="E4118" s="5">
        <f t="shared" si="327"/>
        <v>254.56680042466141</v>
      </c>
    </row>
    <row r="4119" spans="1:5">
      <c r="A4119" s="5">
        <f t="shared" si="323"/>
        <v>411800000</v>
      </c>
      <c r="B4119" s="5">
        <f t="shared" si="326"/>
        <v>0.10083077779268078</v>
      </c>
      <c r="C4119" s="5">
        <f t="shared" si="324"/>
        <v>0.12664345690760706</v>
      </c>
      <c r="D4119">
        <f t="shared" si="325"/>
        <v>493.47776143381793</v>
      </c>
      <c r="E4119" s="5">
        <f t="shared" si="327"/>
        <v>254.5054884327437</v>
      </c>
    </row>
    <row r="4120" spans="1:5">
      <c r="A4120" s="5">
        <f t="shared" si="323"/>
        <v>411900000</v>
      </c>
      <c r="B4120" s="5">
        <f t="shared" si="326"/>
        <v>0.10085526316854107</v>
      </c>
      <c r="C4120" s="5">
        <f t="shared" si="324"/>
        <v>0.12667421053968758</v>
      </c>
      <c r="D4120">
        <f t="shared" si="325"/>
        <v>493.35795619918969</v>
      </c>
      <c r="E4120" s="5">
        <f t="shared" si="327"/>
        <v>254.44420621165776</v>
      </c>
    </row>
    <row r="4121" spans="1:5">
      <c r="A4121" s="5">
        <f t="shared" si="323"/>
        <v>412000000</v>
      </c>
      <c r="B4121" s="5">
        <f t="shared" si="326"/>
        <v>0.10087974854440136</v>
      </c>
      <c r="C4121" s="5">
        <f t="shared" si="324"/>
        <v>0.1267049641717681</v>
      </c>
      <c r="D4121">
        <f t="shared" si="325"/>
        <v>493.23820912244236</v>
      </c>
      <c r="E4121" s="5">
        <f t="shared" si="327"/>
        <v>254.38295373972568</v>
      </c>
    </row>
    <row r="4122" spans="1:5">
      <c r="A4122" s="5">
        <f t="shared" si="323"/>
        <v>412100000</v>
      </c>
      <c r="B4122" s="5">
        <f t="shared" si="326"/>
        <v>0.10090423392026165</v>
      </c>
      <c r="C4122" s="5">
        <f t="shared" si="324"/>
        <v>0.12673571780384862</v>
      </c>
      <c r="D4122">
        <f t="shared" si="325"/>
        <v>493.11852016123811</v>
      </c>
      <c r="E4122" s="5">
        <f t="shared" si="327"/>
        <v>254.32173099529081</v>
      </c>
    </row>
    <row r="4123" spans="1:5">
      <c r="A4123" s="5">
        <f t="shared" si="323"/>
        <v>412200000</v>
      </c>
      <c r="B4123" s="5">
        <f t="shared" si="326"/>
        <v>0.10092871929612195</v>
      </c>
      <c r="C4123" s="5">
        <f t="shared" si="324"/>
        <v>0.12676647143592917</v>
      </c>
      <c r="D4123">
        <f t="shared" si="325"/>
        <v>492.9988892732805</v>
      </c>
      <c r="E4123" s="5">
        <f t="shared" si="327"/>
        <v>254.2605379567174</v>
      </c>
    </row>
    <row r="4124" spans="1:5">
      <c r="A4124" s="5">
        <f t="shared" si="323"/>
        <v>412300000</v>
      </c>
      <c r="B4124" s="5">
        <f t="shared" si="326"/>
        <v>0.10095320467198224</v>
      </c>
      <c r="C4124" s="5">
        <f t="shared" si="324"/>
        <v>0.12679722506800969</v>
      </c>
      <c r="D4124">
        <f t="shared" si="325"/>
        <v>492.87931641631394</v>
      </c>
      <c r="E4124" s="5">
        <f t="shared" si="327"/>
        <v>254.1993746023908</v>
      </c>
    </row>
    <row r="4125" spans="1:5">
      <c r="A4125" s="5">
        <f t="shared" si="323"/>
        <v>412400000</v>
      </c>
      <c r="B4125" s="5">
        <f t="shared" si="326"/>
        <v>0.10097769004784253</v>
      </c>
      <c r="C4125" s="5">
        <f t="shared" si="324"/>
        <v>0.12682797870009022</v>
      </c>
      <c r="D4125">
        <f t="shared" si="325"/>
        <v>492.75980154812373</v>
      </c>
      <c r="E4125" s="5">
        <f t="shared" si="327"/>
        <v>254.138240910717</v>
      </c>
    </row>
    <row r="4126" spans="1:5">
      <c r="A4126" s="5">
        <f t="shared" si="323"/>
        <v>412500000</v>
      </c>
      <c r="B4126" s="5">
        <f t="shared" si="326"/>
        <v>0.10100217542370282</v>
      </c>
      <c r="C4126" s="5">
        <f t="shared" si="324"/>
        <v>0.12685873233217074</v>
      </c>
      <c r="D4126">
        <f t="shared" si="325"/>
        <v>492.64034462653632</v>
      </c>
      <c r="E4126" s="5">
        <f t="shared" si="327"/>
        <v>254.07713686012329</v>
      </c>
    </row>
    <row r="4127" spans="1:5">
      <c r="A4127" s="5">
        <f t="shared" si="323"/>
        <v>412600000</v>
      </c>
      <c r="B4127" s="5">
        <f t="shared" si="326"/>
        <v>0.10102666079956311</v>
      </c>
      <c r="C4127" s="5">
        <f t="shared" si="324"/>
        <v>0.12688948596425126</v>
      </c>
      <c r="D4127">
        <f t="shared" si="325"/>
        <v>492.5209456094189</v>
      </c>
      <c r="E4127" s="5">
        <f t="shared" si="327"/>
        <v>254.01606242905771</v>
      </c>
    </row>
    <row r="4128" spans="1:5">
      <c r="A4128" s="5">
        <f t="shared" si="323"/>
        <v>412700000</v>
      </c>
      <c r="B4128" s="5">
        <f t="shared" si="326"/>
        <v>0.10105114617542341</v>
      </c>
      <c r="C4128" s="5">
        <f t="shared" si="324"/>
        <v>0.12692023959633178</v>
      </c>
      <c r="D4128">
        <f t="shared" si="325"/>
        <v>492.4016044546795</v>
      </c>
      <c r="E4128" s="5">
        <f t="shared" si="327"/>
        <v>253.95501759598926</v>
      </c>
    </row>
    <row r="4129" spans="1:5">
      <c r="A4129" s="5">
        <f t="shared" si="323"/>
        <v>412800000</v>
      </c>
      <c r="B4129" s="5">
        <f t="shared" si="326"/>
        <v>0.1010756315512837</v>
      </c>
      <c r="C4129" s="5">
        <f t="shared" si="324"/>
        <v>0.12695099322841233</v>
      </c>
      <c r="D4129">
        <f t="shared" si="325"/>
        <v>492.28232112026706</v>
      </c>
      <c r="E4129" s="5">
        <f t="shared" si="327"/>
        <v>253.89400233940782</v>
      </c>
    </row>
    <row r="4130" spans="1:5">
      <c r="A4130" s="5">
        <f t="shared" si="323"/>
        <v>412900000</v>
      </c>
      <c r="B4130" s="5">
        <f t="shared" si="326"/>
        <v>0.10110011692714399</v>
      </c>
      <c r="C4130" s="5">
        <f t="shared" si="324"/>
        <v>0.12698174686049285</v>
      </c>
      <c r="D4130">
        <f t="shared" si="325"/>
        <v>492.1630955641711</v>
      </c>
      <c r="E4130" s="5">
        <f t="shared" si="327"/>
        <v>253.83301663782396</v>
      </c>
    </row>
    <row r="4131" spans="1:5">
      <c r="A4131" s="5">
        <f t="shared" si="323"/>
        <v>413000000</v>
      </c>
      <c r="B4131" s="5">
        <f t="shared" si="326"/>
        <v>0.10112460230300427</v>
      </c>
      <c r="C4131" s="5">
        <f t="shared" si="324"/>
        <v>0.12701250049257337</v>
      </c>
      <c r="D4131">
        <f t="shared" si="325"/>
        <v>492.04392774442186</v>
      </c>
      <c r="E4131" s="5">
        <f t="shared" si="327"/>
        <v>253.77206046976914</v>
      </c>
    </row>
    <row r="4132" spans="1:5">
      <c r="A4132" s="5">
        <f t="shared" si="323"/>
        <v>413100000</v>
      </c>
      <c r="B4132" s="5">
        <f t="shared" si="326"/>
        <v>0.10114908767886456</v>
      </c>
      <c r="C4132" s="5">
        <f t="shared" si="324"/>
        <v>0.12704325412465389</v>
      </c>
      <c r="D4132">
        <f t="shared" si="325"/>
        <v>491.92481761909039</v>
      </c>
      <c r="E4132" s="5">
        <f t="shared" si="327"/>
        <v>253.71113381379575</v>
      </c>
    </row>
    <row r="4133" spans="1:5">
      <c r="A4133" s="5">
        <f t="shared" si="323"/>
        <v>413200000</v>
      </c>
      <c r="B4133" s="5">
        <f t="shared" si="326"/>
        <v>0.10117357305472485</v>
      </c>
      <c r="C4133" s="5">
        <f t="shared" si="324"/>
        <v>0.12707400775673441</v>
      </c>
      <c r="D4133">
        <f t="shared" si="325"/>
        <v>491.80576514628808</v>
      </c>
      <c r="E4133" s="5">
        <f t="shared" si="327"/>
        <v>253.65023664847689</v>
      </c>
    </row>
    <row r="4134" spans="1:5">
      <c r="A4134" s="5">
        <f t="shared" si="323"/>
        <v>413300000</v>
      </c>
      <c r="B4134" s="5">
        <f t="shared" si="326"/>
        <v>0.10119805843058514</v>
      </c>
      <c r="C4134" s="5">
        <f t="shared" si="324"/>
        <v>0.12710476138881494</v>
      </c>
      <c r="D4134">
        <f t="shared" si="325"/>
        <v>491.68677028416698</v>
      </c>
      <c r="E4134" s="5">
        <f t="shared" si="327"/>
        <v>253.58936895240601</v>
      </c>
    </row>
    <row r="4135" spans="1:5">
      <c r="A4135" s="5">
        <f t="shared" si="323"/>
        <v>413400000</v>
      </c>
      <c r="B4135" s="5">
        <f t="shared" si="326"/>
        <v>0.10122254380644544</v>
      </c>
      <c r="C4135" s="5">
        <f t="shared" si="324"/>
        <v>0.12713551502089548</v>
      </c>
      <c r="D4135">
        <f t="shared" si="325"/>
        <v>491.56783299091961</v>
      </c>
      <c r="E4135" s="5">
        <f t="shared" si="327"/>
        <v>253.52853070419781</v>
      </c>
    </row>
    <row r="4136" spans="1:5">
      <c r="A4136" s="5">
        <f t="shared" si="323"/>
        <v>413500000</v>
      </c>
      <c r="B4136" s="5">
        <f t="shared" si="326"/>
        <v>0.10124702918230573</v>
      </c>
      <c r="C4136" s="5">
        <f t="shared" si="324"/>
        <v>0.12716626865297601</v>
      </c>
      <c r="D4136">
        <f t="shared" si="325"/>
        <v>491.4489532247793</v>
      </c>
      <c r="E4136" s="5">
        <f t="shared" si="327"/>
        <v>253.46772188248735</v>
      </c>
    </row>
    <row r="4137" spans="1:5">
      <c r="A4137" s="5">
        <f t="shared" si="323"/>
        <v>413600000</v>
      </c>
      <c r="B4137" s="5">
        <f t="shared" si="326"/>
        <v>0.10127151455816602</v>
      </c>
      <c r="C4137" s="5">
        <f t="shared" si="324"/>
        <v>0.12719702228505653</v>
      </c>
      <c r="D4137">
        <f t="shared" si="325"/>
        <v>491.33013094401889</v>
      </c>
      <c r="E4137" s="5">
        <f t="shared" si="327"/>
        <v>253.4069424659306</v>
      </c>
    </row>
    <row r="4138" spans="1:5">
      <c r="A4138" s="5">
        <f t="shared" si="323"/>
        <v>413700000</v>
      </c>
      <c r="B4138" s="5">
        <f t="shared" si="326"/>
        <v>0.10129599993402631</v>
      </c>
      <c r="C4138" s="5">
        <f t="shared" si="324"/>
        <v>0.12722777591713705</v>
      </c>
      <c r="D4138">
        <f t="shared" si="325"/>
        <v>491.21136610695243</v>
      </c>
      <c r="E4138" s="5">
        <f t="shared" si="327"/>
        <v>253.3461924332039</v>
      </c>
    </row>
    <row r="4139" spans="1:5">
      <c r="A4139" s="5">
        <f t="shared" si="323"/>
        <v>413800000</v>
      </c>
      <c r="B4139" s="5">
        <f t="shared" si="326"/>
        <v>0.1013204853098866</v>
      </c>
      <c r="C4139" s="5">
        <f t="shared" si="324"/>
        <v>0.12725852954921757</v>
      </c>
      <c r="D4139">
        <f t="shared" si="325"/>
        <v>491.09265867193386</v>
      </c>
      <c r="E4139" s="5">
        <f t="shared" si="327"/>
        <v>253.28547176300441</v>
      </c>
    </row>
    <row r="4140" spans="1:5">
      <c r="A4140" s="5">
        <f t="shared" si="323"/>
        <v>413900000</v>
      </c>
      <c r="B4140" s="5">
        <f t="shared" si="326"/>
        <v>0.1013449706857469</v>
      </c>
      <c r="C4140" s="5">
        <f t="shared" si="324"/>
        <v>0.12728928318129812</v>
      </c>
      <c r="D4140">
        <f t="shared" si="325"/>
        <v>490.97400859735728</v>
      </c>
      <c r="E4140" s="5">
        <f t="shared" si="327"/>
        <v>253.22478043404976</v>
      </c>
    </row>
    <row r="4141" spans="1:5">
      <c r="A4141" s="5">
        <f t="shared" si="323"/>
        <v>414000000</v>
      </c>
      <c r="B4141" s="5">
        <f t="shared" si="326"/>
        <v>0.10136945606160719</v>
      </c>
      <c r="C4141" s="5">
        <f t="shared" si="324"/>
        <v>0.12732003681337864</v>
      </c>
      <c r="D4141">
        <f t="shared" si="325"/>
        <v>490.85541584165753</v>
      </c>
      <c r="E4141" s="5">
        <f t="shared" si="327"/>
        <v>253.16411842507819</v>
      </c>
    </row>
    <row r="4142" spans="1:5">
      <c r="A4142" s="5">
        <f t="shared" ref="A4142:A4205" si="328">A4141+100000</f>
        <v>414100000</v>
      </c>
      <c r="B4142" s="5">
        <f t="shared" si="326"/>
        <v>0.10139394143746748</v>
      </c>
      <c r="C4142" s="5">
        <f t="shared" ref="C4142:C4205" si="329">1.256*A4142/(PI()*$G$6)</f>
        <v>0.12735079044545916</v>
      </c>
      <c r="D4142">
        <f t="shared" ref="D4142:D4205" si="330">($G$2*299792458/$G$6/2*9)^2/(4*$G$3*A4142*(1-EXP(-(C4142/B4142)))^2)</f>
        <v>490.73688036330896</v>
      </c>
      <c r="E4142" s="5">
        <f t="shared" si="327"/>
        <v>253.10348571484852</v>
      </c>
    </row>
    <row r="4143" spans="1:5">
      <c r="A4143" s="5">
        <f t="shared" si="328"/>
        <v>414200000</v>
      </c>
      <c r="B4143" s="5">
        <f t="shared" si="326"/>
        <v>0.10141842681332777</v>
      </c>
      <c r="C4143" s="5">
        <f t="shared" si="329"/>
        <v>0.12738154407753968</v>
      </c>
      <c r="D4143">
        <f t="shared" si="330"/>
        <v>490.6184021208262</v>
      </c>
      <c r="E4143" s="5">
        <f t="shared" si="327"/>
        <v>253.04288228213986</v>
      </c>
    </row>
    <row r="4144" spans="1:5">
      <c r="A4144" s="5">
        <f t="shared" si="328"/>
        <v>414300000</v>
      </c>
      <c r="B4144" s="5">
        <f t="shared" si="326"/>
        <v>0.10144291218918806</v>
      </c>
      <c r="C4144" s="5">
        <f t="shared" si="329"/>
        <v>0.1274122977096202</v>
      </c>
      <c r="D4144">
        <f t="shared" si="330"/>
        <v>490.49998107276423</v>
      </c>
      <c r="E4144" s="5">
        <f t="shared" si="327"/>
        <v>252.98230810575205</v>
      </c>
    </row>
    <row r="4145" spans="1:5">
      <c r="A4145" s="5">
        <f t="shared" si="328"/>
        <v>414400000</v>
      </c>
      <c r="B4145" s="5">
        <f t="shared" si="326"/>
        <v>0.10146739756504836</v>
      </c>
      <c r="C4145" s="5">
        <f t="shared" si="329"/>
        <v>0.12744305134170072</v>
      </c>
      <c r="D4145">
        <f t="shared" si="330"/>
        <v>490.38161717771777</v>
      </c>
      <c r="E4145" s="5">
        <f t="shared" si="327"/>
        <v>252.92176316450548</v>
      </c>
    </row>
    <row r="4146" spans="1:5">
      <c r="A4146" s="5">
        <f t="shared" si="328"/>
        <v>414500000</v>
      </c>
      <c r="B4146" s="5">
        <f t="shared" si="326"/>
        <v>0.10149188294090865</v>
      </c>
      <c r="C4146" s="5">
        <f t="shared" si="329"/>
        <v>0.12747380497378127</v>
      </c>
      <c r="D4146">
        <f t="shared" si="330"/>
        <v>490.26331039432131</v>
      </c>
      <c r="E4146" s="5">
        <f t="shared" si="327"/>
        <v>252.86124743724059</v>
      </c>
    </row>
    <row r="4147" spans="1:5">
      <c r="A4147" s="5">
        <f t="shared" si="328"/>
        <v>414600000</v>
      </c>
      <c r="B4147" s="5">
        <f t="shared" si="326"/>
        <v>0.10151636831676894</v>
      </c>
      <c r="C4147" s="5">
        <f t="shared" si="329"/>
        <v>0.1275045586058618</v>
      </c>
      <c r="D4147">
        <f t="shared" si="330"/>
        <v>490.14506068124996</v>
      </c>
      <c r="E4147" s="5">
        <f t="shared" si="327"/>
        <v>252.80076090281858</v>
      </c>
    </row>
    <row r="4148" spans="1:5">
      <c r="A4148" s="5">
        <f t="shared" si="328"/>
        <v>414700000</v>
      </c>
      <c r="B4148" s="5">
        <f t="shared" si="326"/>
        <v>0.10154085369262923</v>
      </c>
      <c r="C4148" s="5">
        <f t="shared" si="329"/>
        <v>0.12753531223794232</v>
      </c>
      <c r="D4148">
        <f t="shared" si="330"/>
        <v>490.02686799721783</v>
      </c>
      <c r="E4148" s="5">
        <f t="shared" si="327"/>
        <v>252.74030354012092</v>
      </c>
    </row>
    <row r="4149" spans="1:5">
      <c r="A4149" s="5">
        <f t="shared" si="328"/>
        <v>414800000</v>
      </c>
      <c r="B4149" s="5">
        <f t="shared" si="326"/>
        <v>0.10156533906848952</v>
      </c>
      <c r="C4149" s="5">
        <f t="shared" si="329"/>
        <v>0.12756606587002284</v>
      </c>
      <c r="D4149">
        <f t="shared" si="330"/>
        <v>489.9087323009793</v>
      </c>
      <c r="E4149" s="5">
        <f t="shared" si="327"/>
        <v>252.67987532804943</v>
      </c>
    </row>
    <row r="4150" spans="1:5">
      <c r="A4150" s="5">
        <f t="shared" si="328"/>
        <v>414900000</v>
      </c>
      <c r="B4150" s="5">
        <f t="shared" si="326"/>
        <v>0.10158982444434982</v>
      </c>
      <c r="C4150" s="5">
        <f t="shared" si="329"/>
        <v>0.12759681950210336</v>
      </c>
      <c r="D4150">
        <f t="shared" si="330"/>
        <v>489.79065355132855</v>
      </c>
      <c r="E4150" s="5">
        <f t="shared" si="327"/>
        <v>252.61947624552633</v>
      </c>
    </row>
    <row r="4151" spans="1:5">
      <c r="A4151" s="5">
        <f t="shared" si="328"/>
        <v>415000000</v>
      </c>
      <c r="B4151" s="5">
        <f t="shared" si="326"/>
        <v>0.10161430982021011</v>
      </c>
      <c r="C4151" s="5">
        <f t="shared" si="329"/>
        <v>0.12762757313418391</v>
      </c>
      <c r="D4151">
        <f t="shared" si="330"/>
        <v>489.67263170709924</v>
      </c>
      <c r="E4151" s="5">
        <f t="shared" si="327"/>
        <v>252.55910627149419</v>
      </c>
    </row>
    <row r="4152" spans="1:5">
      <c r="A4152" s="5">
        <f t="shared" si="328"/>
        <v>415100000</v>
      </c>
      <c r="B4152" s="5">
        <f t="shared" si="326"/>
        <v>0.1016387951960704</v>
      </c>
      <c r="C4152" s="5">
        <f t="shared" si="329"/>
        <v>0.12765832676626443</v>
      </c>
      <c r="D4152">
        <f t="shared" si="330"/>
        <v>489.55466672716506</v>
      </c>
      <c r="E4152" s="5">
        <f t="shared" si="327"/>
        <v>252.49876538491554</v>
      </c>
    </row>
    <row r="4153" spans="1:5">
      <c r="A4153" s="5">
        <f t="shared" si="328"/>
        <v>415200000</v>
      </c>
      <c r="B4153" s="5">
        <f t="shared" si="326"/>
        <v>0.10166328057193069</v>
      </c>
      <c r="C4153" s="5">
        <f t="shared" si="329"/>
        <v>0.12768908039834495</v>
      </c>
      <c r="D4153">
        <f t="shared" si="330"/>
        <v>489.43675857043888</v>
      </c>
      <c r="E4153" s="5">
        <f t="shared" si="327"/>
        <v>252.43845356477362</v>
      </c>
    </row>
    <row r="4154" spans="1:5">
      <c r="A4154" s="5">
        <f t="shared" si="328"/>
        <v>415300000</v>
      </c>
      <c r="B4154" s="5">
        <f t="shared" si="326"/>
        <v>0.10168776594779098</v>
      </c>
      <c r="C4154" s="5">
        <f t="shared" si="329"/>
        <v>0.12771983403042547</v>
      </c>
      <c r="D4154">
        <f t="shared" si="330"/>
        <v>489.31890719587341</v>
      </c>
      <c r="E4154" s="5">
        <f t="shared" si="327"/>
        <v>252.37817079007169</v>
      </c>
    </row>
    <row r="4155" spans="1:5">
      <c r="A4155" s="5">
        <f t="shared" si="328"/>
        <v>415400000</v>
      </c>
      <c r="B4155" s="5">
        <f t="shared" si="326"/>
        <v>0.10171225132365128</v>
      </c>
      <c r="C4155" s="5">
        <f t="shared" si="329"/>
        <v>0.12775058766250599</v>
      </c>
      <c r="D4155">
        <f t="shared" si="330"/>
        <v>489.20111256246082</v>
      </c>
      <c r="E4155" s="5">
        <f t="shared" si="327"/>
        <v>252.3179170398333</v>
      </c>
    </row>
    <row r="4156" spans="1:5">
      <c r="A4156" s="5">
        <f t="shared" si="328"/>
        <v>415500000</v>
      </c>
      <c r="B4156" s="5">
        <f t="shared" si="326"/>
        <v>0.10173673669951157</v>
      </c>
      <c r="C4156" s="5">
        <f t="shared" si="329"/>
        <v>0.12778134129458651</v>
      </c>
      <c r="D4156">
        <f t="shared" si="330"/>
        <v>489.08337462923276</v>
      </c>
      <c r="E4156" s="5">
        <f t="shared" si="327"/>
        <v>252.25769229310208</v>
      </c>
    </row>
    <row r="4157" spans="1:5">
      <c r="A4157" s="5">
        <f t="shared" si="328"/>
        <v>415600000</v>
      </c>
      <c r="B4157" s="5">
        <f t="shared" si="326"/>
        <v>0.10176122207537186</v>
      </c>
      <c r="C4157" s="5">
        <f t="shared" si="329"/>
        <v>0.12781209492666706</v>
      </c>
      <c r="D4157">
        <f t="shared" si="330"/>
        <v>488.96569335526044</v>
      </c>
      <c r="E4157" s="5">
        <f t="shared" si="327"/>
        <v>252.197496528942</v>
      </c>
    </row>
    <row r="4158" spans="1:5">
      <c r="A4158" s="5">
        <f t="shared" si="328"/>
        <v>415700000</v>
      </c>
      <c r="B4158" s="5">
        <f t="shared" si="326"/>
        <v>0.10178570745123215</v>
      </c>
      <c r="C4158" s="5">
        <f t="shared" si="329"/>
        <v>0.12784284855874758</v>
      </c>
      <c r="D4158">
        <f t="shared" si="330"/>
        <v>488.84806869965411</v>
      </c>
      <c r="E4158" s="5">
        <f t="shared" si="327"/>
        <v>252.13732972643692</v>
      </c>
    </row>
    <row r="4159" spans="1:5">
      <c r="A4159" s="5">
        <f t="shared" si="328"/>
        <v>415800000</v>
      </c>
      <c r="B4159" s="5">
        <f t="shared" si="326"/>
        <v>0.10181019282709244</v>
      </c>
      <c r="C4159" s="5">
        <f t="shared" si="329"/>
        <v>0.12787360219082811</v>
      </c>
      <c r="D4159">
        <f t="shared" si="330"/>
        <v>488.73050062156381</v>
      </c>
      <c r="E4159" s="5">
        <f t="shared" si="327"/>
        <v>252.0771918646912</v>
      </c>
    </row>
    <row r="4160" spans="1:5">
      <c r="A4160" s="5">
        <f t="shared" si="328"/>
        <v>415900000</v>
      </c>
      <c r="B4160" s="5">
        <f t="shared" si="326"/>
        <v>0.10183467820295274</v>
      </c>
      <c r="C4160" s="5">
        <f t="shared" si="329"/>
        <v>0.12790435582290863</v>
      </c>
      <c r="D4160">
        <f t="shared" si="330"/>
        <v>488.61298908017847</v>
      </c>
      <c r="E4160" s="5">
        <f t="shared" si="327"/>
        <v>252.01708292282908</v>
      </c>
    </row>
    <row r="4161" spans="1:5">
      <c r="A4161" s="5">
        <f t="shared" si="328"/>
        <v>416000000</v>
      </c>
      <c r="B4161" s="5">
        <f t="shared" si="326"/>
        <v>0.10185916357881303</v>
      </c>
      <c r="C4161" s="5">
        <f t="shared" si="329"/>
        <v>0.12793510945498915</v>
      </c>
      <c r="D4161">
        <f t="shared" si="330"/>
        <v>488.49553403472646</v>
      </c>
      <c r="E4161" s="5">
        <f t="shared" si="327"/>
        <v>251.95700287999463</v>
      </c>
    </row>
    <row r="4162" spans="1:5">
      <c r="A4162" s="5">
        <f t="shared" si="328"/>
        <v>416100000</v>
      </c>
      <c r="B4162" s="5">
        <f t="shared" si="326"/>
        <v>0.10188364895467332</v>
      </c>
      <c r="C4162" s="5">
        <f t="shared" si="329"/>
        <v>0.12796586308706967</v>
      </c>
      <c r="D4162">
        <f t="shared" si="330"/>
        <v>488.37813544447545</v>
      </c>
      <c r="E4162" s="5">
        <f t="shared" si="327"/>
        <v>251.89695171535243</v>
      </c>
    </row>
    <row r="4163" spans="1:5">
      <c r="A4163" s="5">
        <f t="shared" si="328"/>
        <v>416200000</v>
      </c>
      <c r="B4163" s="5">
        <f t="shared" ref="B4163:B4226" si="331">A4163/(PI()*1300000000)</f>
        <v>0.10190813433053361</v>
      </c>
      <c r="C4163" s="5">
        <f t="shared" si="329"/>
        <v>0.12799661671915022</v>
      </c>
      <c r="D4163">
        <f t="shared" si="330"/>
        <v>488.26079326873196</v>
      </c>
      <c r="E4163" s="5">
        <f t="shared" ref="E4163:E4226" si="332">($G$2*299792458/$G$6/2*9)^2/(4*$G$3*A4163)*(1+($G$7*$G$3*A4163)/($G$2*299792458/$G$6/2*9))^2</f>
        <v>251.83692940808677</v>
      </c>
    </row>
    <row r="4164" spans="1:5">
      <c r="A4164" s="5">
        <f t="shared" si="328"/>
        <v>416300000</v>
      </c>
      <c r="B4164" s="5">
        <f t="shared" si="331"/>
        <v>0.1019326197063939</v>
      </c>
      <c r="C4164" s="5">
        <f t="shared" si="329"/>
        <v>0.12802737035123074</v>
      </c>
      <c r="D4164">
        <f t="shared" si="330"/>
        <v>488.14350746684181</v>
      </c>
      <c r="E4164" s="5">
        <f t="shared" si="332"/>
        <v>251.77693593740202</v>
      </c>
    </row>
    <row r="4165" spans="1:5">
      <c r="A4165" s="5">
        <f t="shared" si="328"/>
        <v>416400000</v>
      </c>
      <c r="B4165" s="5">
        <f t="shared" si="331"/>
        <v>0.1019571050822542</v>
      </c>
      <c r="C4165" s="5">
        <f t="shared" si="329"/>
        <v>0.12805812398331126</v>
      </c>
      <c r="D4165">
        <f t="shared" si="330"/>
        <v>488.02627799818976</v>
      </c>
      <c r="E4165" s="5">
        <f t="shared" si="332"/>
        <v>251.71697128252265</v>
      </c>
    </row>
    <row r="4166" spans="1:5">
      <c r="A4166" s="5">
        <f t="shared" si="328"/>
        <v>416500000</v>
      </c>
      <c r="B4166" s="5">
        <f t="shared" si="331"/>
        <v>0.10198159045811449</v>
      </c>
      <c r="C4166" s="5">
        <f t="shared" si="329"/>
        <v>0.12808887761539178</v>
      </c>
      <c r="D4166">
        <f t="shared" si="330"/>
        <v>487.90910482219982</v>
      </c>
      <c r="E4166" s="5">
        <f t="shared" si="332"/>
        <v>251.6570354226929</v>
      </c>
    </row>
    <row r="4167" spans="1:5">
      <c r="A4167" s="5">
        <f t="shared" si="328"/>
        <v>416600000</v>
      </c>
      <c r="B4167" s="5">
        <f t="shared" si="331"/>
        <v>0.10200607583397477</v>
      </c>
      <c r="C4167" s="5">
        <f t="shared" si="329"/>
        <v>0.1281196312474723</v>
      </c>
      <c r="D4167">
        <f t="shared" si="330"/>
        <v>487.7919878983347</v>
      </c>
      <c r="E4167" s="5">
        <f t="shared" si="332"/>
        <v>251.59712833717708</v>
      </c>
    </row>
    <row r="4168" spans="1:5">
      <c r="A4168" s="5">
        <f t="shared" si="328"/>
        <v>416700000</v>
      </c>
      <c r="B4168" s="5">
        <f t="shared" si="331"/>
        <v>0.10203056120983506</v>
      </c>
      <c r="C4168" s="5">
        <f t="shared" si="329"/>
        <v>0.12815038487955285</v>
      </c>
      <c r="D4168">
        <f t="shared" si="330"/>
        <v>487.674927186096</v>
      </c>
      <c r="E4168" s="5">
        <f t="shared" si="332"/>
        <v>251.53725000525924</v>
      </c>
    </row>
    <row r="4169" spans="1:5">
      <c r="A4169" s="5">
        <f t="shared" si="328"/>
        <v>416800000</v>
      </c>
      <c r="B4169" s="5">
        <f t="shared" si="331"/>
        <v>0.10205504658569535</v>
      </c>
      <c r="C4169" s="5">
        <f t="shared" si="329"/>
        <v>0.12818113851163337</v>
      </c>
      <c r="D4169">
        <f t="shared" si="330"/>
        <v>487.55792264502441</v>
      </c>
      <c r="E4169" s="5">
        <f t="shared" si="332"/>
        <v>251.47740040624356</v>
      </c>
    </row>
    <row r="4170" spans="1:5">
      <c r="A4170" s="5">
        <f t="shared" si="328"/>
        <v>416900000</v>
      </c>
      <c r="B4170" s="5">
        <f t="shared" si="331"/>
        <v>0.10207953196155564</v>
      </c>
      <c r="C4170" s="5">
        <f t="shared" si="329"/>
        <v>0.1282118921437139</v>
      </c>
      <c r="D4170">
        <f t="shared" si="330"/>
        <v>487.44097423469952</v>
      </c>
      <c r="E4170" s="5">
        <f t="shared" si="332"/>
        <v>251.41757951945382</v>
      </c>
    </row>
    <row r="4171" spans="1:5">
      <c r="A4171" s="5">
        <f t="shared" si="328"/>
        <v>417000000</v>
      </c>
      <c r="B4171" s="5">
        <f t="shared" si="331"/>
        <v>0.10210401733741593</v>
      </c>
      <c r="C4171" s="5">
        <f t="shared" si="329"/>
        <v>0.12824264577579442</v>
      </c>
      <c r="D4171">
        <f t="shared" si="330"/>
        <v>487.32408191473917</v>
      </c>
      <c r="E4171" s="5">
        <f t="shared" si="332"/>
        <v>251.35778732423373</v>
      </c>
    </row>
    <row r="4172" spans="1:5">
      <c r="A4172" s="5">
        <f t="shared" si="328"/>
        <v>417100000</v>
      </c>
      <c r="B4172" s="5">
        <f t="shared" si="331"/>
        <v>0.10212850271327623</v>
      </c>
      <c r="C4172" s="5">
        <f t="shared" si="329"/>
        <v>0.12827339940787494</v>
      </c>
      <c r="D4172">
        <f t="shared" si="330"/>
        <v>487.20724564480037</v>
      </c>
      <c r="E4172" s="5">
        <f t="shared" si="332"/>
        <v>251.2980237999468</v>
      </c>
    </row>
    <row r="4173" spans="1:5">
      <c r="A4173" s="5">
        <f t="shared" si="328"/>
        <v>417200000</v>
      </c>
      <c r="B4173" s="5">
        <f t="shared" si="331"/>
        <v>0.10215298808913652</v>
      </c>
      <c r="C4173" s="5">
        <f t="shared" si="329"/>
        <v>0.12830415303995546</v>
      </c>
      <c r="D4173">
        <f t="shared" si="330"/>
        <v>487.09046538457869</v>
      </c>
      <c r="E4173" s="5">
        <f t="shared" si="332"/>
        <v>251.23828892597652</v>
      </c>
    </row>
    <row r="4174" spans="1:5">
      <c r="A4174" s="5">
        <f t="shared" si="328"/>
        <v>417300000</v>
      </c>
      <c r="B4174" s="5">
        <f t="shared" si="331"/>
        <v>0.10217747346499681</v>
      </c>
      <c r="C4174" s="5">
        <f t="shared" si="329"/>
        <v>0.12833490667203601</v>
      </c>
      <c r="D4174">
        <f t="shared" si="330"/>
        <v>486.97374109380826</v>
      </c>
      <c r="E4174" s="5">
        <f t="shared" si="332"/>
        <v>251.17858268172574</v>
      </c>
    </row>
    <row r="4175" spans="1:5">
      <c r="A4175" s="5">
        <f t="shared" si="328"/>
        <v>417400000</v>
      </c>
      <c r="B4175" s="5">
        <f t="shared" si="331"/>
        <v>0.1022019588408571</v>
      </c>
      <c r="C4175" s="5">
        <f t="shared" si="329"/>
        <v>0.12836566030411653</v>
      </c>
      <c r="D4175">
        <f t="shared" si="330"/>
        <v>486.85707273226217</v>
      </c>
      <c r="E4175" s="5">
        <f t="shared" si="332"/>
        <v>251.11890504661744</v>
      </c>
    </row>
    <row r="4176" spans="1:5">
      <c r="A4176" s="5">
        <f t="shared" si="328"/>
        <v>417500000</v>
      </c>
      <c r="B4176" s="5">
        <f t="shared" si="331"/>
        <v>0.10222644421671739</v>
      </c>
      <c r="C4176" s="5">
        <f t="shared" si="329"/>
        <v>0.12839641393619705</v>
      </c>
      <c r="D4176">
        <f t="shared" si="330"/>
        <v>486.74046025975144</v>
      </c>
      <c r="E4176" s="5">
        <f t="shared" si="332"/>
        <v>251.05925600009408</v>
      </c>
    </row>
    <row r="4177" spans="1:5">
      <c r="A4177" s="5">
        <f t="shared" si="328"/>
        <v>417600000</v>
      </c>
      <c r="B4177" s="5">
        <f t="shared" si="331"/>
        <v>0.10225092959257769</v>
      </c>
      <c r="C4177" s="5">
        <f t="shared" si="329"/>
        <v>0.12842716756827757</v>
      </c>
      <c r="D4177">
        <f t="shared" si="330"/>
        <v>486.62390363612599</v>
      </c>
      <c r="E4177" s="5">
        <f t="shared" si="332"/>
        <v>250.9996355216179</v>
      </c>
    </row>
    <row r="4178" spans="1:5">
      <c r="A4178" s="5">
        <f t="shared" si="328"/>
        <v>417700000</v>
      </c>
      <c r="B4178" s="5">
        <f t="shared" si="331"/>
        <v>0.10227541496843798</v>
      </c>
      <c r="C4178" s="5">
        <f t="shared" si="329"/>
        <v>0.12845792120035809</v>
      </c>
      <c r="D4178">
        <f t="shared" si="330"/>
        <v>486.50740282127418</v>
      </c>
      <c r="E4178" s="5">
        <f t="shared" si="332"/>
        <v>250.94004359067094</v>
      </c>
    </row>
    <row r="4179" spans="1:5">
      <c r="A4179" s="5">
        <f t="shared" si="328"/>
        <v>417800000</v>
      </c>
      <c r="B4179" s="5">
        <f t="shared" si="331"/>
        <v>0.10229990034429827</v>
      </c>
      <c r="C4179" s="5">
        <f t="shared" si="329"/>
        <v>0.12848867483243864</v>
      </c>
      <c r="D4179">
        <f t="shared" si="330"/>
        <v>486.3909577751225</v>
      </c>
      <c r="E4179" s="5">
        <f t="shared" si="332"/>
        <v>250.88048018675445</v>
      </c>
    </row>
    <row r="4180" spans="1:5">
      <c r="A4180" s="5">
        <f t="shared" si="328"/>
        <v>417900000</v>
      </c>
      <c r="B4180" s="5">
        <f t="shared" si="331"/>
        <v>0.10232438572015856</v>
      </c>
      <c r="C4180" s="5">
        <f t="shared" si="329"/>
        <v>0.12851942846451916</v>
      </c>
      <c r="D4180">
        <f t="shared" si="330"/>
        <v>486.27456845763635</v>
      </c>
      <c r="E4180" s="5">
        <f t="shared" si="332"/>
        <v>250.82094528938975</v>
      </c>
    </row>
    <row r="4181" spans="1:5">
      <c r="A4181" s="5">
        <f t="shared" si="328"/>
        <v>418000000</v>
      </c>
      <c r="B4181" s="5">
        <f t="shared" si="331"/>
        <v>0.10234887109601885</v>
      </c>
      <c r="C4181" s="5">
        <f t="shared" si="329"/>
        <v>0.12855018209659969</v>
      </c>
      <c r="D4181">
        <f t="shared" si="330"/>
        <v>486.15823482881871</v>
      </c>
      <c r="E4181" s="5">
        <f t="shared" si="332"/>
        <v>250.76143887811756</v>
      </c>
    </row>
    <row r="4182" spans="1:5">
      <c r="A4182" s="5">
        <f t="shared" si="328"/>
        <v>418100000</v>
      </c>
      <c r="B4182" s="5">
        <f t="shared" si="331"/>
        <v>0.10237335647187915</v>
      </c>
      <c r="C4182" s="5">
        <f t="shared" si="329"/>
        <v>0.12858093572868021</v>
      </c>
      <c r="D4182">
        <f t="shared" si="330"/>
        <v>486.04195684871138</v>
      </c>
      <c r="E4182" s="5">
        <f t="shared" si="332"/>
        <v>250.70196093249822</v>
      </c>
    </row>
    <row r="4183" spans="1:5">
      <c r="A4183" s="5">
        <f t="shared" si="328"/>
        <v>418200000</v>
      </c>
      <c r="B4183" s="5">
        <f t="shared" si="331"/>
        <v>0.10239784184773944</v>
      </c>
      <c r="C4183" s="5">
        <f t="shared" si="329"/>
        <v>0.12861168936076073</v>
      </c>
      <c r="D4183">
        <f t="shared" si="330"/>
        <v>485.92573447739409</v>
      </c>
      <c r="E4183" s="5">
        <f t="shared" si="332"/>
        <v>250.6425114321116</v>
      </c>
    </row>
    <row r="4184" spans="1:5">
      <c r="A4184" s="5">
        <f t="shared" si="328"/>
        <v>418300000</v>
      </c>
      <c r="B4184" s="5">
        <f t="shared" si="331"/>
        <v>0.10242232722359973</v>
      </c>
      <c r="C4184" s="5">
        <f t="shared" si="329"/>
        <v>0.12864244299284125</v>
      </c>
      <c r="D4184">
        <f t="shared" si="330"/>
        <v>485.80956767498503</v>
      </c>
      <c r="E4184" s="5">
        <f t="shared" si="332"/>
        <v>250.58309035655711</v>
      </c>
    </row>
    <row r="4185" spans="1:5">
      <c r="A4185" s="5">
        <f t="shared" si="328"/>
        <v>418400000</v>
      </c>
      <c r="B4185" s="5">
        <f t="shared" si="331"/>
        <v>0.10244681259946002</v>
      </c>
      <c r="C4185" s="5">
        <f t="shared" si="329"/>
        <v>0.1286731966249218</v>
      </c>
      <c r="D4185">
        <f t="shared" si="330"/>
        <v>485.69345640164016</v>
      </c>
      <c r="E4185" s="5">
        <f t="shared" si="332"/>
        <v>250.52369768545364</v>
      </c>
    </row>
    <row r="4186" spans="1:5">
      <c r="A4186" s="5">
        <f t="shared" si="328"/>
        <v>418500000</v>
      </c>
      <c r="B4186" s="5">
        <f t="shared" si="331"/>
        <v>0.10247129797532031</v>
      </c>
      <c r="C4186" s="5">
        <f t="shared" si="329"/>
        <v>0.12870395025700232</v>
      </c>
      <c r="D4186">
        <f t="shared" si="330"/>
        <v>485.57740061755368</v>
      </c>
      <c r="E4186" s="5">
        <f t="shared" si="332"/>
        <v>250.46433339843972</v>
      </c>
    </row>
    <row r="4187" spans="1:5">
      <c r="A4187" s="5">
        <f t="shared" si="328"/>
        <v>418600000</v>
      </c>
      <c r="B4187" s="5">
        <f t="shared" si="331"/>
        <v>0.10249578335118061</v>
      </c>
      <c r="C4187" s="5">
        <f t="shared" si="329"/>
        <v>0.12873470388908284</v>
      </c>
      <c r="D4187">
        <f t="shared" si="330"/>
        <v>485.46140028295804</v>
      </c>
      <c r="E4187" s="5">
        <f t="shared" si="332"/>
        <v>250.40499747517288</v>
      </c>
    </row>
    <row r="4188" spans="1:5">
      <c r="A4188" s="5">
        <f t="shared" si="328"/>
        <v>418700000</v>
      </c>
      <c r="B4188" s="5">
        <f t="shared" si="331"/>
        <v>0.1025202687270409</v>
      </c>
      <c r="C4188" s="5">
        <f t="shared" si="329"/>
        <v>0.12876545752116336</v>
      </c>
      <c r="D4188">
        <f t="shared" si="330"/>
        <v>485.34545535812333</v>
      </c>
      <c r="E4188" s="5">
        <f t="shared" si="332"/>
        <v>250.34568989533062</v>
      </c>
    </row>
    <row r="4189" spans="1:5">
      <c r="A4189" s="5">
        <f t="shared" si="328"/>
        <v>418800000</v>
      </c>
      <c r="B4189" s="5">
        <f t="shared" si="331"/>
        <v>0.10254475410290119</v>
      </c>
      <c r="C4189" s="5">
        <f t="shared" si="329"/>
        <v>0.12879621115324388</v>
      </c>
      <c r="D4189">
        <f t="shared" si="330"/>
        <v>485.22956580335773</v>
      </c>
      <c r="E4189" s="5">
        <f t="shared" si="332"/>
        <v>250.28641063860962</v>
      </c>
    </row>
    <row r="4190" spans="1:5">
      <c r="A4190" s="5">
        <f t="shared" si="328"/>
        <v>418900000</v>
      </c>
      <c r="B4190" s="5">
        <f t="shared" si="331"/>
        <v>0.10256923947876148</v>
      </c>
      <c r="C4190" s="5">
        <f t="shared" si="329"/>
        <v>0.1288269647853244</v>
      </c>
      <c r="D4190">
        <f t="shared" si="330"/>
        <v>485.11373157900744</v>
      </c>
      <c r="E4190" s="5">
        <f t="shared" si="332"/>
        <v>250.2271596847259</v>
      </c>
    </row>
    <row r="4191" spans="1:5">
      <c r="A4191" s="5">
        <f t="shared" si="328"/>
        <v>419000000</v>
      </c>
      <c r="B4191" s="5">
        <f t="shared" si="331"/>
        <v>0.10259372485462177</v>
      </c>
      <c r="C4191" s="5">
        <f t="shared" si="329"/>
        <v>0.12885771841740495</v>
      </c>
      <c r="D4191">
        <f t="shared" si="330"/>
        <v>484.99795264545639</v>
      </c>
      <c r="E4191" s="5">
        <f t="shared" si="332"/>
        <v>250.16793701341487</v>
      </c>
    </row>
    <row r="4192" spans="1:5">
      <c r="A4192" s="5">
        <f t="shared" si="328"/>
        <v>419100000</v>
      </c>
      <c r="B4192" s="5">
        <f t="shared" si="331"/>
        <v>0.10261821023048207</v>
      </c>
      <c r="C4192" s="5">
        <f t="shared" si="329"/>
        <v>0.12888847204948548</v>
      </c>
      <c r="D4192">
        <f t="shared" si="330"/>
        <v>484.88222896312624</v>
      </c>
      <c r="E4192" s="5">
        <f t="shared" si="332"/>
        <v>250.1087426044314</v>
      </c>
    </row>
    <row r="4193" spans="1:5">
      <c r="A4193" s="5">
        <f t="shared" si="328"/>
        <v>419200000</v>
      </c>
      <c r="B4193" s="5">
        <f t="shared" si="331"/>
        <v>0.10264269560634236</v>
      </c>
      <c r="C4193" s="5">
        <f t="shared" si="329"/>
        <v>0.128919225681566</v>
      </c>
      <c r="D4193">
        <f t="shared" si="330"/>
        <v>484.76656049247669</v>
      </c>
      <c r="E4193" s="5">
        <f t="shared" si="332"/>
        <v>250.04957643754952</v>
      </c>
    </row>
    <row r="4194" spans="1:5">
      <c r="A4194" s="5">
        <f t="shared" si="328"/>
        <v>419300000</v>
      </c>
      <c r="B4194" s="5">
        <f t="shared" si="331"/>
        <v>0.10266718098220265</v>
      </c>
      <c r="C4194" s="5">
        <f t="shared" si="329"/>
        <v>0.12894997931364652</v>
      </c>
      <c r="D4194">
        <f t="shared" si="330"/>
        <v>484.65094719400486</v>
      </c>
      <c r="E4194" s="5">
        <f t="shared" si="332"/>
        <v>249.99043849256267</v>
      </c>
    </row>
    <row r="4195" spans="1:5">
      <c r="A4195" s="5">
        <f t="shared" si="328"/>
        <v>419400000</v>
      </c>
      <c r="B4195" s="5">
        <f t="shared" si="331"/>
        <v>0.10269166635806294</v>
      </c>
      <c r="C4195" s="5">
        <f t="shared" si="329"/>
        <v>0.12898073294572704</v>
      </c>
      <c r="D4195">
        <f t="shared" si="330"/>
        <v>484.53538902824562</v>
      </c>
      <c r="E4195" s="5">
        <f t="shared" si="332"/>
        <v>249.93132874928355</v>
      </c>
    </row>
    <row r="4196" spans="1:5">
      <c r="A4196" s="5">
        <f t="shared" si="328"/>
        <v>419500000</v>
      </c>
      <c r="B4196" s="5">
        <f t="shared" si="331"/>
        <v>0.10271615173392323</v>
      </c>
      <c r="C4196" s="5">
        <f t="shared" si="329"/>
        <v>0.12901148657780759</v>
      </c>
      <c r="D4196">
        <f t="shared" si="330"/>
        <v>484.41988595577169</v>
      </c>
      <c r="E4196" s="5">
        <f t="shared" si="332"/>
        <v>249.87224718754399</v>
      </c>
    </row>
    <row r="4197" spans="1:5">
      <c r="A4197" s="5">
        <f t="shared" si="328"/>
        <v>419600000</v>
      </c>
      <c r="B4197" s="5">
        <f t="shared" si="331"/>
        <v>0.10274063710978353</v>
      </c>
      <c r="C4197" s="5">
        <f t="shared" si="329"/>
        <v>0.12904224020988811</v>
      </c>
      <c r="D4197">
        <f t="shared" si="330"/>
        <v>484.30443793719314</v>
      </c>
      <c r="E4197" s="5">
        <f t="shared" si="332"/>
        <v>249.8131937871951</v>
      </c>
    </row>
    <row r="4198" spans="1:5">
      <c r="A4198" s="5">
        <f t="shared" si="328"/>
        <v>419700000</v>
      </c>
      <c r="B4198" s="5">
        <f t="shared" si="331"/>
        <v>0.10276512248564382</v>
      </c>
      <c r="C4198" s="5">
        <f t="shared" si="329"/>
        <v>0.12907299384196863</v>
      </c>
      <c r="D4198">
        <f t="shared" si="330"/>
        <v>484.1890449331575</v>
      </c>
      <c r="E4198" s="5">
        <f t="shared" si="332"/>
        <v>249.75416852810733</v>
      </c>
    </row>
    <row r="4199" spans="1:5">
      <c r="A4199" s="5">
        <f t="shared" si="328"/>
        <v>419800000</v>
      </c>
      <c r="B4199" s="5">
        <f t="shared" si="331"/>
        <v>0.10278960786150411</v>
      </c>
      <c r="C4199" s="5">
        <f t="shared" si="329"/>
        <v>0.12910374747404915</v>
      </c>
      <c r="D4199">
        <f t="shared" si="330"/>
        <v>484.07370690435022</v>
      </c>
      <c r="E4199" s="5">
        <f t="shared" si="332"/>
        <v>249.69517139017006</v>
      </c>
    </row>
    <row r="4200" spans="1:5">
      <c r="A4200" s="5">
        <f t="shared" si="328"/>
        <v>419900000</v>
      </c>
      <c r="B4200" s="5">
        <f t="shared" si="331"/>
        <v>0.1028140932373644</v>
      </c>
      <c r="C4200" s="5">
        <f t="shared" si="329"/>
        <v>0.12913450110612967</v>
      </c>
      <c r="D4200">
        <f t="shared" si="330"/>
        <v>483.95842381149379</v>
      </c>
      <c r="E4200" s="5">
        <f t="shared" si="332"/>
        <v>249.63620235329211</v>
      </c>
    </row>
    <row r="4201" spans="1:5">
      <c r="A4201" s="5">
        <f t="shared" si="328"/>
        <v>420000000</v>
      </c>
      <c r="B4201" s="5">
        <f t="shared" si="331"/>
        <v>0.10283857861322469</v>
      </c>
      <c r="C4201" s="5">
        <f t="shared" si="329"/>
        <v>0.12916525473821019</v>
      </c>
      <c r="D4201">
        <f t="shared" si="330"/>
        <v>483.84319561534812</v>
      </c>
      <c r="E4201" s="5">
        <f t="shared" si="332"/>
        <v>249.5772613974012</v>
      </c>
    </row>
    <row r="4202" spans="1:5">
      <c r="A4202" s="5">
        <f t="shared" si="328"/>
        <v>420100000</v>
      </c>
      <c r="B4202" s="5">
        <f t="shared" si="331"/>
        <v>0.10286306398908499</v>
      </c>
      <c r="C4202" s="5">
        <f t="shared" si="329"/>
        <v>0.12919600837029074</v>
      </c>
      <c r="D4202">
        <f t="shared" si="330"/>
        <v>483.72802227671082</v>
      </c>
      <c r="E4202" s="5">
        <f t="shared" si="332"/>
        <v>249.51834850244441</v>
      </c>
    </row>
    <row r="4203" spans="1:5">
      <c r="A4203" s="5">
        <f t="shared" si="328"/>
        <v>420200000</v>
      </c>
      <c r="B4203" s="5">
        <f t="shared" si="331"/>
        <v>0.10288754936494526</v>
      </c>
      <c r="C4203" s="5">
        <f t="shared" si="329"/>
        <v>0.12922676200237126</v>
      </c>
      <c r="D4203">
        <f t="shared" si="330"/>
        <v>483.61290375641642</v>
      </c>
      <c r="E4203" s="5">
        <f t="shared" si="332"/>
        <v>249.45946364838755</v>
      </c>
    </row>
    <row r="4204" spans="1:5">
      <c r="A4204" s="5">
        <f t="shared" si="328"/>
        <v>420300000</v>
      </c>
      <c r="B4204" s="5">
        <f t="shared" si="331"/>
        <v>0.10291203474080556</v>
      </c>
      <c r="C4204" s="5">
        <f t="shared" si="329"/>
        <v>0.12925751563445179</v>
      </c>
      <c r="D4204">
        <f t="shared" si="330"/>
        <v>483.49784001533715</v>
      </c>
      <c r="E4204" s="5">
        <f t="shared" si="332"/>
        <v>249.40060681521592</v>
      </c>
    </row>
    <row r="4205" spans="1:5">
      <c r="A4205" s="5">
        <f t="shared" si="328"/>
        <v>420400000</v>
      </c>
      <c r="B4205" s="5">
        <f t="shared" si="331"/>
        <v>0.10293652011666585</v>
      </c>
      <c r="C4205" s="5">
        <f t="shared" si="329"/>
        <v>0.12928826926653231</v>
      </c>
      <c r="D4205">
        <f t="shared" si="330"/>
        <v>483.38283101438208</v>
      </c>
      <c r="E4205" s="5">
        <f t="shared" si="332"/>
        <v>249.34177798293345</v>
      </c>
    </row>
    <row r="4206" spans="1:5">
      <c r="A4206" s="5">
        <f t="shared" ref="A4206:A4269" si="333">A4205+100000</f>
        <v>420500000</v>
      </c>
      <c r="B4206" s="5">
        <f t="shared" si="331"/>
        <v>0.10296100549252614</v>
      </c>
      <c r="C4206" s="5">
        <f t="shared" ref="C4206:C4269" si="334">1.256*A4206/(PI()*$G$6)</f>
        <v>0.12931902289861283</v>
      </c>
      <c r="D4206">
        <f t="shared" ref="D4206:D4269" si="335">($G$2*299792458/$G$6/2*9)^2/(4*$G$3*A4206*(1-EXP(-(C4206/B4206)))^2)</f>
        <v>483.26787671449756</v>
      </c>
      <c r="E4206" s="5">
        <f t="shared" si="332"/>
        <v>249.28297713156334</v>
      </c>
    </row>
    <row r="4207" spans="1:5">
      <c r="A4207" s="5">
        <f t="shared" si="333"/>
        <v>420600000</v>
      </c>
      <c r="B4207" s="5">
        <f t="shared" si="331"/>
        <v>0.10298549086838643</v>
      </c>
      <c r="C4207" s="5">
        <f t="shared" si="334"/>
        <v>0.12934977653069338</v>
      </c>
      <c r="D4207">
        <f t="shared" si="335"/>
        <v>483.15297707666713</v>
      </c>
      <c r="E4207" s="5">
        <f t="shared" si="332"/>
        <v>249.22420424114773</v>
      </c>
    </row>
    <row r="4208" spans="1:5">
      <c r="A4208" s="5">
        <f t="shared" si="333"/>
        <v>420700000</v>
      </c>
      <c r="B4208" s="5">
        <f t="shared" si="331"/>
        <v>0.10300997624424672</v>
      </c>
      <c r="C4208" s="5">
        <f t="shared" si="334"/>
        <v>0.1293805301627739</v>
      </c>
      <c r="D4208">
        <f t="shared" si="335"/>
        <v>483.03813206191154</v>
      </c>
      <c r="E4208" s="5">
        <f t="shared" si="332"/>
        <v>249.16545929174779</v>
      </c>
    </row>
    <row r="4209" spans="1:5">
      <c r="A4209" s="5">
        <f t="shared" si="333"/>
        <v>420800000</v>
      </c>
      <c r="B4209" s="5">
        <f t="shared" si="331"/>
        <v>0.10303446162010702</v>
      </c>
      <c r="C4209" s="5">
        <f t="shared" si="334"/>
        <v>0.12941128379485442</v>
      </c>
      <c r="D4209">
        <f t="shared" si="335"/>
        <v>482.92334163128857</v>
      </c>
      <c r="E4209" s="5">
        <f t="shared" si="332"/>
        <v>249.10674226344358</v>
      </c>
    </row>
    <row r="4210" spans="1:5">
      <c r="A4210" s="5">
        <f t="shared" si="333"/>
        <v>420900000</v>
      </c>
      <c r="B4210" s="5">
        <f t="shared" si="331"/>
        <v>0.10305894699596731</v>
      </c>
      <c r="C4210" s="5">
        <f t="shared" si="334"/>
        <v>0.12944203742693494</v>
      </c>
      <c r="D4210">
        <f t="shared" si="335"/>
        <v>482.80860574589269</v>
      </c>
      <c r="E4210" s="5">
        <f t="shared" si="332"/>
        <v>249.04805313633415</v>
      </c>
    </row>
    <row r="4211" spans="1:5">
      <c r="A4211" s="5">
        <f t="shared" si="333"/>
        <v>421000000</v>
      </c>
      <c r="B4211" s="5">
        <f t="shared" si="331"/>
        <v>0.1030834323718276</v>
      </c>
      <c r="C4211" s="5">
        <f t="shared" si="334"/>
        <v>0.12947279105901546</v>
      </c>
      <c r="D4211">
        <f t="shared" si="335"/>
        <v>482.69392436685564</v>
      </c>
      <c r="E4211" s="5">
        <f t="shared" si="332"/>
        <v>248.98939189053729</v>
      </c>
    </row>
    <row r="4212" spans="1:5">
      <c r="A4212" s="5">
        <f t="shared" si="333"/>
        <v>421100000</v>
      </c>
      <c r="B4212" s="5">
        <f t="shared" si="331"/>
        <v>0.10310791774768789</v>
      </c>
      <c r="C4212" s="5">
        <f t="shared" si="334"/>
        <v>0.12950354469109598</v>
      </c>
      <c r="D4212">
        <f t="shared" si="335"/>
        <v>482.57929745534608</v>
      </c>
      <c r="E4212" s="5">
        <f t="shared" si="332"/>
        <v>248.9307585061899</v>
      </c>
    </row>
    <row r="4213" spans="1:5">
      <c r="A4213" s="5">
        <f t="shared" si="333"/>
        <v>421200000</v>
      </c>
      <c r="B4213" s="5">
        <f t="shared" si="331"/>
        <v>0.10313240312354818</v>
      </c>
      <c r="C4213" s="5">
        <f t="shared" si="334"/>
        <v>0.12953429832317653</v>
      </c>
      <c r="D4213">
        <f t="shared" si="335"/>
        <v>482.46472497256929</v>
      </c>
      <c r="E4213" s="5">
        <f t="shared" si="332"/>
        <v>248.87215296344772</v>
      </c>
    </row>
    <row r="4214" spans="1:5">
      <c r="A4214" s="5">
        <f t="shared" si="333"/>
        <v>421300000</v>
      </c>
      <c r="B4214" s="5">
        <f t="shared" si="331"/>
        <v>0.10315688849940848</v>
      </c>
      <c r="C4214" s="5">
        <f t="shared" si="334"/>
        <v>0.12956505195525705</v>
      </c>
      <c r="D4214">
        <f t="shared" si="335"/>
        <v>482.35020687976794</v>
      </c>
      <c r="E4214" s="5">
        <f t="shared" si="332"/>
        <v>248.81357524248506</v>
      </c>
    </row>
    <row r="4215" spans="1:5">
      <c r="A4215" s="5">
        <f t="shared" si="333"/>
        <v>421400000</v>
      </c>
      <c r="B4215" s="5">
        <f t="shared" si="331"/>
        <v>0.10318137387526877</v>
      </c>
      <c r="C4215" s="5">
        <f t="shared" si="334"/>
        <v>0.12959580558733758</v>
      </c>
      <c r="D4215">
        <f t="shared" si="335"/>
        <v>482.23574313822076</v>
      </c>
      <c r="E4215" s="5">
        <f t="shared" si="332"/>
        <v>248.75502532349529</v>
      </c>
    </row>
    <row r="4216" spans="1:5">
      <c r="A4216" s="5">
        <f t="shared" si="333"/>
        <v>421500000</v>
      </c>
      <c r="B4216" s="5">
        <f t="shared" si="331"/>
        <v>0.10320585925112906</v>
      </c>
      <c r="C4216" s="5">
        <f t="shared" si="334"/>
        <v>0.1296265592194181</v>
      </c>
      <c r="D4216">
        <f t="shared" si="335"/>
        <v>482.12133370924374</v>
      </c>
      <c r="E4216" s="5">
        <f t="shared" si="332"/>
        <v>248.69650318669059</v>
      </c>
    </row>
    <row r="4217" spans="1:5">
      <c r="A4217" s="5">
        <f t="shared" si="333"/>
        <v>421600000</v>
      </c>
      <c r="B4217" s="5">
        <f t="shared" si="331"/>
        <v>0.10323034462698935</v>
      </c>
      <c r="C4217" s="5">
        <f t="shared" si="334"/>
        <v>0.12965731285149862</v>
      </c>
      <c r="D4217">
        <f t="shared" si="335"/>
        <v>482.00697855418935</v>
      </c>
      <c r="E4217" s="5">
        <f t="shared" si="332"/>
        <v>248.63800881230179</v>
      </c>
    </row>
    <row r="4218" spans="1:5">
      <c r="A4218" s="5">
        <f t="shared" si="333"/>
        <v>421700000</v>
      </c>
      <c r="B4218" s="5">
        <f t="shared" si="331"/>
        <v>0.10325483000284964</v>
      </c>
      <c r="C4218" s="5">
        <f t="shared" si="334"/>
        <v>0.12968806648357914</v>
      </c>
      <c r="D4218">
        <f t="shared" si="335"/>
        <v>481.89267763444684</v>
      </c>
      <c r="E4218" s="5">
        <f t="shared" si="332"/>
        <v>248.57954218057861</v>
      </c>
    </row>
    <row r="4219" spans="1:5">
      <c r="A4219" s="5">
        <f t="shared" si="333"/>
        <v>421800000</v>
      </c>
      <c r="B4219" s="5">
        <f t="shared" si="331"/>
        <v>0.10327931537870993</v>
      </c>
      <c r="C4219" s="5">
        <f t="shared" si="334"/>
        <v>0.12971882011565969</v>
      </c>
      <c r="D4219">
        <f t="shared" si="335"/>
        <v>481.778430911442</v>
      </c>
      <c r="E4219" s="5">
        <f t="shared" si="332"/>
        <v>248.52110327178943</v>
      </c>
    </row>
    <row r="4220" spans="1:5">
      <c r="A4220" s="5">
        <f t="shared" si="333"/>
        <v>421900000</v>
      </c>
      <c r="B4220" s="5">
        <f t="shared" si="331"/>
        <v>0.10330380075457023</v>
      </c>
      <c r="C4220" s="5">
        <f t="shared" si="334"/>
        <v>0.12974957374774021</v>
      </c>
      <c r="D4220">
        <f t="shared" si="335"/>
        <v>481.66423834663715</v>
      </c>
      <c r="E4220" s="5">
        <f t="shared" si="332"/>
        <v>248.46269206622119</v>
      </c>
    </row>
    <row r="4221" spans="1:5">
      <c r="A4221" s="5">
        <f t="shared" si="333"/>
        <v>422000000</v>
      </c>
      <c r="B4221" s="5">
        <f t="shared" si="331"/>
        <v>0.10332828613043052</v>
      </c>
      <c r="C4221" s="5">
        <f t="shared" si="334"/>
        <v>0.12978032737982073</v>
      </c>
      <c r="D4221">
        <f t="shared" si="335"/>
        <v>481.55009990153133</v>
      </c>
      <c r="E4221" s="5">
        <f t="shared" si="332"/>
        <v>248.40430854417986</v>
      </c>
    </row>
    <row r="4222" spans="1:5">
      <c r="A4222" s="5">
        <f t="shared" si="333"/>
        <v>422100000</v>
      </c>
      <c r="B4222" s="5">
        <f t="shared" si="331"/>
        <v>0.10335277150629081</v>
      </c>
      <c r="C4222" s="5">
        <f t="shared" si="334"/>
        <v>0.12981108101190125</v>
      </c>
      <c r="D4222">
        <f t="shared" si="335"/>
        <v>481.4360155376599</v>
      </c>
      <c r="E4222" s="5">
        <f t="shared" si="332"/>
        <v>248.3459526859898</v>
      </c>
    </row>
    <row r="4223" spans="1:5">
      <c r="A4223" s="5">
        <f t="shared" si="333"/>
        <v>422200000</v>
      </c>
      <c r="B4223" s="5">
        <f t="shared" si="331"/>
        <v>0.1033772568821511</v>
      </c>
      <c r="C4223" s="5">
        <f t="shared" si="334"/>
        <v>0.12984183464398177</v>
      </c>
      <c r="D4223">
        <f t="shared" si="335"/>
        <v>481.32198521659456</v>
      </c>
      <c r="E4223" s="5">
        <f t="shared" si="332"/>
        <v>248.28762447199401</v>
      </c>
    </row>
    <row r="4224" spans="1:5">
      <c r="A4224" s="5">
        <f t="shared" si="333"/>
        <v>422300000</v>
      </c>
      <c r="B4224" s="5">
        <f t="shared" si="331"/>
        <v>0.10340174225801139</v>
      </c>
      <c r="C4224" s="5">
        <f t="shared" si="334"/>
        <v>0.12987258827606232</v>
      </c>
      <c r="D4224">
        <f t="shared" si="335"/>
        <v>481.20800889994371</v>
      </c>
      <c r="E4224" s="5">
        <f t="shared" si="332"/>
        <v>248.22932388255416</v>
      </c>
    </row>
    <row r="4225" spans="1:5">
      <c r="A4225" s="5">
        <f t="shared" si="333"/>
        <v>422400000</v>
      </c>
      <c r="B4225" s="5">
        <f t="shared" si="331"/>
        <v>0.10342622763387169</v>
      </c>
      <c r="C4225" s="5">
        <f t="shared" si="334"/>
        <v>0.12990334190814284</v>
      </c>
      <c r="D4225">
        <f t="shared" si="335"/>
        <v>481.09408654935191</v>
      </c>
      <c r="E4225" s="5">
        <f t="shared" si="332"/>
        <v>248.17105089805065</v>
      </c>
    </row>
    <row r="4226" spans="1:5">
      <c r="A4226" s="5">
        <f t="shared" si="333"/>
        <v>422500000</v>
      </c>
      <c r="B4226" s="5">
        <f t="shared" si="331"/>
        <v>0.10345071300973198</v>
      </c>
      <c r="C4226" s="5">
        <f t="shared" si="334"/>
        <v>0.12993409554022337</v>
      </c>
      <c r="D4226">
        <f t="shared" si="335"/>
        <v>480.98021812649995</v>
      </c>
      <c r="E4226" s="5">
        <f t="shared" si="332"/>
        <v>248.11280549888227</v>
      </c>
    </row>
    <row r="4227" spans="1:5">
      <c r="A4227" s="5">
        <f t="shared" si="333"/>
        <v>422600000</v>
      </c>
      <c r="B4227" s="5">
        <f t="shared" ref="B4227:B4290" si="336">A4227/(PI()*1300000000)</f>
        <v>0.10347519838559227</v>
      </c>
      <c r="C4227" s="5">
        <f t="shared" si="334"/>
        <v>0.12996484917230389</v>
      </c>
      <c r="D4227">
        <f t="shared" si="335"/>
        <v>480.86640359310513</v>
      </c>
      <c r="E4227" s="5">
        <f t="shared" ref="E4227:E4290" si="337">($G$2*299792458/$G$6/2*9)^2/(4*$G$3*A4227)*(1+($G$7*$G$3*A4227)/($G$2*299792458/$G$6/2*9))^2</f>
        <v>248.05458766546647</v>
      </c>
    </row>
    <row r="4228" spans="1:5">
      <c r="A4228" s="5">
        <f t="shared" si="333"/>
        <v>422700000</v>
      </c>
      <c r="B4228" s="5">
        <f t="shared" si="336"/>
        <v>0.10349968376145256</v>
      </c>
      <c r="C4228" s="5">
        <f t="shared" si="334"/>
        <v>0.12999560280438441</v>
      </c>
      <c r="D4228">
        <f t="shared" si="335"/>
        <v>480.75264291092083</v>
      </c>
      <c r="E4228" s="5">
        <f t="shared" si="337"/>
        <v>247.99639737823915</v>
      </c>
    </row>
    <row r="4229" spans="1:5">
      <c r="A4229" s="5">
        <f t="shared" si="333"/>
        <v>422800000</v>
      </c>
      <c r="B4229" s="5">
        <f t="shared" si="336"/>
        <v>0.10352416913731285</v>
      </c>
      <c r="C4229" s="5">
        <f t="shared" si="334"/>
        <v>0.13002635643646493</v>
      </c>
      <c r="D4229">
        <f t="shared" si="335"/>
        <v>480.63893604173654</v>
      </c>
      <c r="E4229" s="5">
        <f t="shared" si="337"/>
        <v>247.93823461765481</v>
      </c>
    </row>
    <row r="4230" spans="1:5">
      <c r="A4230" s="5">
        <f t="shared" si="333"/>
        <v>422900000</v>
      </c>
      <c r="B4230" s="5">
        <f t="shared" si="336"/>
        <v>0.10354865451317315</v>
      </c>
      <c r="C4230" s="5">
        <f t="shared" si="334"/>
        <v>0.13005711006854548</v>
      </c>
      <c r="D4230">
        <f t="shared" si="335"/>
        <v>480.52528294737817</v>
      </c>
      <c r="E4230" s="5">
        <f t="shared" si="337"/>
        <v>247.88009936418641</v>
      </c>
    </row>
    <row r="4231" spans="1:5">
      <c r="A4231" s="5">
        <f t="shared" si="333"/>
        <v>423000000</v>
      </c>
      <c r="B4231" s="5">
        <f t="shared" si="336"/>
        <v>0.10357313988903344</v>
      </c>
      <c r="C4231" s="5">
        <f t="shared" si="334"/>
        <v>0.130087863700626</v>
      </c>
      <c r="D4231">
        <f t="shared" si="335"/>
        <v>480.41168358970742</v>
      </c>
      <c r="E4231" s="5">
        <f t="shared" si="337"/>
        <v>247.82199159832535</v>
      </c>
    </row>
    <row r="4232" spans="1:5">
      <c r="A4232" s="5">
        <f t="shared" si="333"/>
        <v>423100000</v>
      </c>
      <c r="B4232" s="5">
        <f t="shared" si="336"/>
        <v>0.10359762526489373</v>
      </c>
      <c r="C4232" s="5">
        <f t="shared" si="334"/>
        <v>0.13011861733270652</v>
      </c>
      <c r="D4232">
        <f t="shared" si="335"/>
        <v>480.29813793062209</v>
      </c>
      <c r="E4232" s="5">
        <f t="shared" si="337"/>
        <v>247.76391130058138</v>
      </c>
    </row>
    <row r="4233" spans="1:5">
      <c r="A4233" s="5">
        <f t="shared" si="333"/>
        <v>423200000</v>
      </c>
      <c r="B4233" s="5">
        <f t="shared" si="336"/>
        <v>0.10362211064075402</v>
      </c>
      <c r="C4233" s="5">
        <f t="shared" si="334"/>
        <v>0.13014937096478704</v>
      </c>
      <c r="D4233">
        <f t="shared" si="335"/>
        <v>480.1846459320563</v>
      </c>
      <c r="E4233" s="5">
        <f t="shared" si="337"/>
        <v>247.70585845148287</v>
      </c>
    </row>
    <row r="4234" spans="1:5">
      <c r="A4234" s="5">
        <f t="shared" si="333"/>
        <v>423300000</v>
      </c>
      <c r="B4234" s="5">
        <f t="shared" si="336"/>
        <v>0.10364659601661431</v>
      </c>
      <c r="C4234" s="5">
        <f t="shared" si="334"/>
        <v>0.13018012459686756</v>
      </c>
      <c r="D4234">
        <f t="shared" si="335"/>
        <v>480.07120755597975</v>
      </c>
      <c r="E4234" s="5">
        <f t="shared" si="337"/>
        <v>247.64783303157645</v>
      </c>
    </row>
    <row r="4235" spans="1:5">
      <c r="A4235" s="5">
        <f t="shared" si="333"/>
        <v>423400000</v>
      </c>
      <c r="B4235" s="5">
        <f t="shared" si="336"/>
        <v>0.10367108139247461</v>
      </c>
      <c r="C4235" s="5">
        <f t="shared" si="334"/>
        <v>0.13021087822894811</v>
      </c>
      <c r="D4235">
        <f t="shared" si="335"/>
        <v>479.95782276439826</v>
      </c>
      <c r="E4235" s="5">
        <f t="shared" si="337"/>
        <v>247.58983502142718</v>
      </c>
    </row>
    <row r="4236" spans="1:5">
      <c r="A4236" s="5">
        <f t="shared" si="333"/>
        <v>423500000</v>
      </c>
      <c r="B4236" s="5">
        <f t="shared" si="336"/>
        <v>0.1036955667683349</v>
      </c>
      <c r="C4236" s="5">
        <f t="shared" si="334"/>
        <v>0.13024163186102863</v>
      </c>
      <c r="D4236">
        <f t="shared" si="335"/>
        <v>479.84449151935354</v>
      </c>
      <c r="E4236" s="5">
        <f t="shared" si="337"/>
        <v>247.53186440161849</v>
      </c>
    </row>
    <row r="4237" spans="1:5">
      <c r="A4237" s="5">
        <f t="shared" si="333"/>
        <v>423600000</v>
      </c>
      <c r="B4237" s="5">
        <f t="shared" si="336"/>
        <v>0.10372005214419519</v>
      </c>
      <c r="C4237" s="5">
        <f t="shared" si="334"/>
        <v>0.13027238549310916</v>
      </c>
      <c r="D4237">
        <f t="shared" si="335"/>
        <v>479.73121378292313</v>
      </c>
      <c r="E4237" s="5">
        <f t="shared" si="337"/>
        <v>247.4739211527521</v>
      </c>
    </row>
    <row r="4238" spans="1:5">
      <c r="A4238" s="5">
        <f t="shared" si="333"/>
        <v>423700000</v>
      </c>
      <c r="B4238" s="5">
        <f t="shared" si="336"/>
        <v>0.10374453752005548</v>
      </c>
      <c r="C4238" s="5">
        <f t="shared" si="334"/>
        <v>0.13030313912518968</v>
      </c>
      <c r="D4238">
        <f t="shared" si="335"/>
        <v>479.61798951722022</v>
      </c>
      <c r="E4238" s="5">
        <f t="shared" si="337"/>
        <v>247.41600525544808</v>
      </c>
    </row>
    <row r="4239" spans="1:5">
      <c r="A4239" s="5">
        <f t="shared" si="333"/>
        <v>423800000</v>
      </c>
      <c r="B4239" s="5">
        <f t="shared" si="336"/>
        <v>0.10376902289591576</v>
      </c>
      <c r="C4239" s="5">
        <f t="shared" si="334"/>
        <v>0.1303338927572702</v>
      </c>
      <c r="D4239">
        <f t="shared" si="335"/>
        <v>479.50481868439414</v>
      </c>
      <c r="E4239" s="5">
        <f t="shared" si="337"/>
        <v>247.35811669034481</v>
      </c>
    </row>
    <row r="4240" spans="1:5">
      <c r="A4240" s="5">
        <f t="shared" si="333"/>
        <v>423900000</v>
      </c>
      <c r="B4240" s="5">
        <f t="shared" si="336"/>
        <v>0.10379350827177605</v>
      </c>
      <c r="C4240" s="5">
        <f t="shared" si="334"/>
        <v>0.13036464638935072</v>
      </c>
      <c r="D4240">
        <f t="shared" si="335"/>
        <v>479.39170124662945</v>
      </c>
      <c r="E4240" s="5">
        <f t="shared" si="337"/>
        <v>247.30025543809896</v>
      </c>
    </row>
    <row r="4241" spans="1:5">
      <c r="A4241" s="5">
        <f t="shared" si="333"/>
        <v>424000000</v>
      </c>
      <c r="B4241" s="5">
        <f t="shared" si="336"/>
        <v>0.10381799364763634</v>
      </c>
      <c r="C4241" s="5">
        <f t="shared" si="334"/>
        <v>0.13039540002143127</v>
      </c>
      <c r="D4241">
        <f t="shared" si="335"/>
        <v>479.27863716614667</v>
      </c>
      <c r="E4241" s="5">
        <f t="shared" si="337"/>
        <v>247.24242147938517</v>
      </c>
    </row>
    <row r="4242" spans="1:5">
      <c r="A4242" s="5">
        <f t="shared" si="333"/>
        <v>424100000</v>
      </c>
      <c r="B4242" s="5">
        <f t="shared" si="336"/>
        <v>0.10384247902349664</v>
      </c>
      <c r="C4242" s="5">
        <f t="shared" si="334"/>
        <v>0.13042615365351179</v>
      </c>
      <c r="D4242">
        <f t="shared" si="335"/>
        <v>479.16562640520209</v>
      </c>
      <c r="E4242" s="5">
        <f t="shared" si="337"/>
        <v>247.18461479489665</v>
      </c>
    </row>
    <row r="4243" spans="1:5">
      <c r="A4243" s="5">
        <f t="shared" si="333"/>
        <v>424200000</v>
      </c>
      <c r="B4243" s="5">
        <f t="shared" si="336"/>
        <v>0.10386696439935693</v>
      </c>
      <c r="C4243" s="5">
        <f t="shared" si="334"/>
        <v>0.13045690728559231</v>
      </c>
      <c r="D4243">
        <f t="shared" si="335"/>
        <v>479.05266892608728</v>
      </c>
      <c r="E4243" s="5">
        <f t="shared" si="337"/>
        <v>247.12683536534476</v>
      </c>
    </row>
    <row r="4244" spans="1:5">
      <c r="A4244" s="5">
        <f t="shared" si="333"/>
        <v>424300000</v>
      </c>
      <c r="B4244" s="5">
        <f t="shared" si="336"/>
        <v>0.10389144977521722</v>
      </c>
      <c r="C4244" s="5">
        <f t="shared" si="334"/>
        <v>0.13048766091767283</v>
      </c>
      <c r="D4244">
        <f t="shared" si="335"/>
        <v>478.93976469112943</v>
      </c>
      <c r="E4244" s="5">
        <f t="shared" si="337"/>
        <v>247.06908317145889</v>
      </c>
    </row>
    <row r="4245" spans="1:5">
      <c r="A4245" s="5">
        <f t="shared" si="333"/>
        <v>424400000</v>
      </c>
      <c r="B4245" s="5">
        <f t="shared" si="336"/>
        <v>0.10391593515107751</v>
      </c>
      <c r="C4245" s="5">
        <f t="shared" si="334"/>
        <v>0.13051841454975335</v>
      </c>
      <c r="D4245">
        <f t="shared" si="335"/>
        <v>478.82691366269137</v>
      </c>
      <c r="E4245" s="5">
        <f t="shared" si="337"/>
        <v>247.01135819398672</v>
      </c>
    </row>
    <row r="4246" spans="1:5">
      <c r="A4246" s="5">
        <f t="shared" si="333"/>
        <v>424500000</v>
      </c>
      <c r="B4246" s="5">
        <f t="shared" si="336"/>
        <v>0.1039404205269378</v>
      </c>
      <c r="C4246" s="5">
        <f t="shared" si="334"/>
        <v>0.13054916818183387</v>
      </c>
      <c r="D4246">
        <f t="shared" si="335"/>
        <v>478.71411580317135</v>
      </c>
      <c r="E4246" s="5">
        <f t="shared" si="337"/>
        <v>246.95366041369405</v>
      </c>
    </row>
    <row r="4247" spans="1:5">
      <c r="A4247" s="5">
        <f t="shared" si="333"/>
        <v>424600000</v>
      </c>
      <c r="B4247" s="5">
        <f t="shared" si="336"/>
        <v>0.1039649059027981</v>
      </c>
      <c r="C4247" s="5">
        <f t="shared" si="334"/>
        <v>0.13057992181391442</v>
      </c>
      <c r="D4247">
        <f t="shared" si="335"/>
        <v>478.60137107500282</v>
      </c>
      <c r="E4247" s="5">
        <f t="shared" si="337"/>
        <v>246.89598981136481</v>
      </c>
    </row>
    <row r="4248" spans="1:5">
      <c r="A4248" s="5">
        <f t="shared" si="333"/>
        <v>424700000</v>
      </c>
      <c r="B4248" s="5">
        <f t="shared" si="336"/>
        <v>0.10398939127865839</v>
      </c>
      <c r="C4248" s="5">
        <f t="shared" si="334"/>
        <v>0.13061067544599494</v>
      </c>
      <c r="D4248">
        <f t="shared" si="335"/>
        <v>478.48867944065512</v>
      </c>
      <c r="E4248" s="5">
        <f t="shared" si="337"/>
        <v>246.83834636780097</v>
      </c>
    </row>
    <row r="4249" spans="1:5">
      <c r="A4249" s="5">
        <f t="shared" si="333"/>
        <v>424800000</v>
      </c>
      <c r="B4249" s="5">
        <f t="shared" si="336"/>
        <v>0.10401387665451868</v>
      </c>
      <c r="C4249" s="5">
        <f t="shared" si="334"/>
        <v>0.13064142907807547</v>
      </c>
      <c r="D4249">
        <f t="shared" si="335"/>
        <v>478.37604086263235</v>
      </c>
      <c r="E4249" s="5">
        <f t="shared" si="337"/>
        <v>246.78073006382266</v>
      </c>
    </row>
    <row r="4250" spans="1:5">
      <c r="A4250" s="5">
        <f t="shared" si="333"/>
        <v>424900000</v>
      </c>
      <c r="B4250" s="5">
        <f t="shared" si="336"/>
        <v>0.10403836203037897</v>
      </c>
      <c r="C4250" s="5">
        <f t="shared" si="334"/>
        <v>0.13067218271015599</v>
      </c>
      <c r="D4250">
        <f t="shared" si="335"/>
        <v>478.2634553034743</v>
      </c>
      <c r="E4250" s="5">
        <f t="shared" si="337"/>
        <v>246.72314088026792</v>
      </c>
    </row>
    <row r="4251" spans="1:5">
      <c r="A4251" s="5">
        <f t="shared" si="333"/>
        <v>425000000</v>
      </c>
      <c r="B4251" s="5">
        <f t="shared" si="336"/>
        <v>0.10406284740623926</v>
      </c>
      <c r="C4251" s="5">
        <f t="shared" si="334"/>
        <v>0.13070293634223651</v>
      </c>
      <c r="D4251">
        <f t="shared" si="335"/>
        <v>478.15092272575583</v>
      </c>
      <c r="E4251" s="5">
        <f t="shared" si="337"/>
        <v>246.66557879799291</v>
      </c>
    </row>
    <row r="4252" spans="1:5">
      <c r="A4252" s="5">
        <f t="shared" si="333"/>
        <v>425100000</v>
      </c>
      <c r="B4252" s="5">
        <f t="shared" si="336"/>
        <v>0.10408733278209956</v>
      </c>
      <c r="C4252" s="5">
        <f t="shared" si="334"/>
        <v>0.13073368997431706</v>
      </c>
      <c r="D4252">
        <f t="shared" si="335"/>
        <v>478.03844309208699</v>
      </c>
      <c r="E4252" s="5">
        <f t="shared" si="337"/>
        <v>246.60804379787194</v>
      </c>
    </row>
    <row r="4253" spans="1:5">
      <c r="A4253" s="5">
        <f t="shared" si="333"/>
        <v>425200000</v>
      </c>
      <c r="B4253" s="5">
        <f t="shared" si="336"/>
        <v>0.10411181815795985</v>
      </c>
      <c r="C4253" s="5">
        <f t="shared" si="334"/>
        <v>0.13076444360639758</v>
      </c>
      <c r="D4253">
        <f t="shared" si="335"/>
        <v>477.92601636511347</v>
      </c>
      <c r="E4253" s="5">
        <f t="shared" si="337"/>
        <v>246.55053586079708</v>
      </c>
    </row>
    <row r="4254" spans="1:5">
      <c r="A4254" s="5">
        <f t="shared" si="333"/>
        <v>425300000</v>
      </c>
      <c r="B4254" s="5">
        <f t="shared" si="336"/>
        <v>0.10413630353382014</v>
      </c>
      <c r="C4254" s="5">
        <f t="shared" si="334"/>
        <v>0.1307951972384781</v>
      </c>
      <c r="D4254">
        <f t="shared" si="335"/>
        <v>477.81364250751523</v>
      </c>
      <c r="E4254" s="5">
        <f t="shared" si="337"/>
        <v>246.49305496767857</v>
      </c>
    </row>
    <row r="4255" spans="1:5">
      <c r="A4255" s="5">
        <f t="shared" si="333"/>
        <v>425400000</v>
      </c>
      <c r="B4255" s="5">
        <f t="shared" si="336"/>
        <v>0.10416078890968043</v>
      </c>
      <c r="C4255" s="5">
        <f t="shared" si="334"/>
        <v>0.13082595087055862</v>
      </c>
      <c r="D4255">
        <f t="shared" si="335"/>
        <v>477.70132148200804</v>
      </c>
      <c r="E4255" s="5">
        <f t="shared" si="337"/>
        <v>246.43560109944443</v>
      </c>
    </row>
    <row r="4256" spans="1:5">
      <c r="A4256" s="5">
        <f t="shared" si="333"/>
        <v>425500000</v>
      </c>
      <c r="B4256" s="5">
        <f t="shared" si="336"/>
        <v>0.10418527428554072</v>
      </c>
      <c r="C4256" s="5">
        <f t="shared" si="334"/>
        <v>0.13085670450263914</v>
      </c>
      <c r="D4256">
        <f t="shared" si="335"/>
        <v>477.58905325134253</v>
      </c>
      <c r="E4256" s="5">
        <f t="shared" si="337"/>
        <v>246.37817423704072</v>
      </c>
    </row>
    <row r="4257" spans="1:5">
      <c r="A4257" s="5">
        <f t="shared" si="333"/>
        <v>425600000</v>
      </c>
      <c r="B4257" s="5">
        <f t="shared" si="336"/>
        <v>0.10420975966140102</v>
      </c>
      <c r="C4257" s="5">
        <f t="shared" si="334"/>
        <v>0.13088745813471966</v>
      </c>
      <c r="D4257">
        <f t="shared" si="335"/>
        <v>477.47683777830412</v>
      </c>
      <c r="E4257" s="5">
        <f t="shared" si="337"/>
        <v>246.32077436143135</v>
      </c>
    </row>
    <row r="4258" spans="1:5">
      <c r="A4258" s="5">
        <f t="shared" si="333"/>
        <v>425700000</v>
      </c>
      <c r="B4258" s="5">
        <f t="shared" si="336"/>
        <v>0.10423424503726131</v>
      </c>
      <c r="C4258" s="5">
        <f t="shared" si="334"/>
        <v>0.13091821176680021</v>
      </c>
      <c r="D4258">
        <f t="shared" si="335"/>
        <v>477.3646750257135</v>
      </c>
      <c r="E4258" s="5">
        <f t="shared" si="337"/>
        <v>246.26340145359831</v>
      </c>
    </row>
    <row r="4259" spans="1:5">
      <c r="A4259" s="5">
        <f t="shared" si="333"/>
        <v>425800000</v>
      </c>
      <c r="B4259" s="5">
        <f t="shared" si="336"/>
        <v>0.1042587304131216</v>
      </c>
      <c r="C4259" s="5">
        <f t="shared" si="334"/>
        <v>0.13094896539888073</v>
      </c>
      <c r="D4259">
        <f t="shared" si="335"/>
        <v>477.25256495642611</v>
      </c>
      <c r="E4259" s="5">
        <f t="shared" si="337"/>
        <v>246.20605549454098</v>
      </c>
    </row>
    <row r="4260" spans="1:5">
      <c r="A4260" s="5">
        <f t="shared" si="333"/>
        <v>425900000</v>
      </c>
      <c r="B4260" s="5">
        <f t="shared" si="336"/>
        <v>0.10428321578898189</v>
      </c>
      <c r="C4260" s="5">
        <f t="shared" si="334"/>
        <v>0.13097971903096126</v>
      </c>
      <c r="D4260">
        <f t="shared" si="335"/>
        <v>477.14050753333231</v>
      </c>
      <c r="E4260" s="5">
        <f t="shared" si="337"/>
        <v>246.14873646527715</v>
      </c>
    </row>
    <row r="4261" spans="1:5">
      <c r="A4261" s="5">
        <f t="shared" si="333"/>
        <v>426000000</v>
      </c>
      <c r="B4261" s="5">
        <f t="shared" si="336"/>
        <v>0.10430770116484218</v>
      </c>
      <c r="C4261" s="5">
        <f t="shared" si="334"/>
        <v>0.13101047266304178</v>
      </c>
      <c r="D4261">
        <f t="shared" si="335"/>
        <v>477.02850271935733</v>
      </c>
      <c r="E4261" s="5">
        <f t="shared" si="337"/>
        <v>246.091444346842</v>
      </c>
    </row>
    <row r="4262" spans="1:5">
      <c r="A4262" s="5">
        <f t="shared" si="333"/>
        <v>426100000</v>
      </c>
      <c r="B4262" s="5">
        <f t="shared" si="336"/>
        <v>0.10433218654070248</v>
      </c>
      <c r="C4262" s="5">
        <f t="shared" si="334"/>
        <v>0.1310412262951223</v>
      </c>
      <c r="D4262">
        <f t="shared" si="335"/>
        <v>476.91655047746127</v>
      </c>
      <c r="E4262" s="5">
        <f t="shared" si="337"/>
        <v>246.03417912028877</v>
      </c>
    </row>
    <row r="4263" spans="1:5">
      <c r="A4263" s="5">
        <f t="shared" si="333"/>
        <v>426200000</v>
      </c>
      <c r="B4263" s="5">
        <f t="shared" si="336"/>
        <v>0.10435667191656277</v>
      </c>
      <c r="C4263" s="5">
        <f t="shared" si="334"/>
        <v>0.13107197992720282</v>
      </c>
      <c r="D4263">
        <f t="shared" si="335"/>
        <v>476.80465077063872</v>
      </c>
      <c r="E4263" s="5">
        <f t="shared" si="337"/>
        <v>245.97694076668844</v>
      </c>
    </row>
    <row r="4264" spans="1:5">
      <c r="A4264" s="5">
        <f t="shared" si="333"/>
        <v>426300000</v>
      </c>
      <c r="B4264" s="5">
        <f t="shared" si="336"/>
        <v>0.10438115729242306</v>
      </c>
      <c r="C4264" s="5">
        <f t="shared" si="334"/>
        <v>0.13110273355928337</v>
      </c>
      <c r="D4264">
        <f t="shared" si="335"/>
        <v>476.69280356191939</v>
      </c>
      <c r="E4264" s="5">
        <f t="shared" si="337"/>
        <v>245.91972926712967</v>
      </c>
    </row>
    <row r="4265" spans="1:5">
      <c r="A4265" s="5">
        <f t="shared" si="333"/>
        <v>426400000</v>
      </c>
      <c r="B4265" s="5">
        <f t="shared" si="336"/>
        <v>0.10440564266828335</v>
      </c>
      <c r="C4265" s="5">
        <f t="shared" si="334"/>
        <v>0.13113348719136389</v>
      </c>
      <c r="D4265">
        <f t="shared" si="335"/>
        <v>476.58100881436735</v>
      </c>
      <c r="E4265" s="5">
        <f t="shared" si="337"/>
        <v>245.86254460271888</v>
      </c>
    </row>
    <row r="4266" spans="1:5">
      <c r="A4266" s="5">
        <f t="shared" si="333"/>
        <v>426500000</v>
      </c>
      <c r="B4266" s="5">
        <f t="shared" si="336"/>
        <v>0.10443012804414364</v>
      </c>
      <c r="C4266" s="5">
        <f t="shared" si="334"/>
        <v>0.13116424082344441</v>
      </c>
      <c r="D4266">
        <f t="shared" si="335"/>
        <v>476.46926649108138</v>
      </c>
      <c r="E4266" s="5">
        <f t="shared" si="337"/>
        <v>245.8053867545803</v>
      </c>
    </row>
    <row r="4267" spans="1:5">
      <c r="A4267" s="5">
        <f t="shared" si="333"/>
        <v>426600000</v>
      </c>
      <c r="B4267" s="5">
        <f t="shared" si="336"/>
        <v>0.10445461342000394</v>
      </c>
      <c r="C4267" s="5">
        <f t="shared" si="334"/>
        <v>0.13119499445552493</v>
      </c>
      <c r="D4267">
        <f t="shared" si="335"/>
        <v>476.35757655519512</v>
      </c>
      <c r="E4267" s="5">
        <f t="shared" si="337"/>
        <v>245.74825570385585</v>
      </c>
    </row>
    <row r="4268" spans="1:5">
      <c r="A4268" s="5">
        <f t="shared" si="333"/>
        <v>426700000</v>
      </c>
      <c r="B4268" s="5">
        <f t="shared" si="336"/>
        <v>0.10447909879586423</v>
      </c>
      <c r="C4268" s="5">
        <f t="shared" si="334"/>
        <v>0.13122574808760545</v>
      </c>
      <c r="D4268">
        <f t="shared" si="335"/>
        <v>476.24593896987636</v>
      </c>
      <c r="E4268" s="5">
        <f t="shared" si="337"/>
        <v>245.6911514317049</v>
      </c>
    </row>
    <row r="4269" spans="1:5">
      <c r="A4269" s="5">
        <f t="shared" si="333"/>
        <v>426800000</v>
      </c>
      <c r="B4269" s="5">
        <f t="shared" si="336"/>
        <v>0.10450358417172452</v>
      </c>
      <c r="C4269" s="5">
        <f t="shared" si="334"/>
        <v>0.131256501719686</v>
      </c>
      <c r="D4269">
        <f t="shared" si="335"/>
        <v>476.13435369832757</v>
      </c>
      <c r="E4269" s="5">
        <f t="shared" si="337"/>
        <v>245.63407391930468</v>
      </c>
    </row>
    <row r="4270" spans="1:5">
      <c r="A4270" s="5">
        <f t="shared" ref="A4270:A4333" si="338">A4269+100000</f>
        <v>426900000</v>
      </c>
      <c r="B4270" s="5">
        <f t="shared" si="336"/>
        <v>0.10452806954758481</v>
      </c>
      <c r="C4270" s="5">
        <f t="shared" ref="C4270:C4333" si="339">1.256*A4270/(PI()*$G$6)</f>
        <v>0.13128725535176652</v>
      </c>
      <c r="D4270">
        <f t="shared" ref="D4270:D4333" si="340">($G$2*299792458/$G$6/2*9)^2/(4*$G$3*A4270*(1-EXP(-(C4270/B4270)))^2)</f>
        <v>476.02282070378595</v>
      </c>
      <c r="E4270" s="5">
        <f t="shared" si="337"/>
        <v>245.5770231478501</v>
      </c>
    </row>
    <row r="4271" spans="1:5">
      <c r="A4271" s="5">
        <f t="shared" si="338"/>
        <v>427000000</v>
      </c>
      <c r="B4271" s="5">
        <f t="shared" si="336"/>
        <v>0.1045525549234451</v>
      </c>
      <c r="C4271" s="5">
        <f t="shared" si="339"/>
        <v>0.13131800898384705</v>
      </c>
      <c r="D4271">
        <f t="shared" si="340"/>
        <v>475.91133994952281</v>
      </c>
      <c r="E4271" s="5">
        <f t="shared" si="337"/>
        <v>245.51999909855354</v>
      </c>
    </row>
    <row r="4272" spans="1:5">
      <c r="A4272" s="5">
        <f t="shared" si="338"/>
        <v>427100000</v>
      </c>
      <c r="B4272" s="5">
        <f t="shared" si="336"/>
        <v>0.1045770402993054</v>
      </c>
      <c r="C4272" s="5">
        <f t="shared" si="339"/>
        <v>0.13134876261592757</v>
      </c>
      <c r="D4272">
        <f t="shared" si="340"/>
        <v>475.79991139884385</v>
      </c>
      <c r="E4272" s="5">
        <f t="shared" si="337"/>
        <v>245.46300175264514</v>
      </c>
    </row>
    <row r="4273" spans="1:5">
      <c r="A4273" s="5">
        <f t="shared" si="338"/>
        <v>427200000</v>
      </c>
      <c r="B4273" s="5">
        <f t="shared" si="336"/>
        <v>0.10460152567516569</v>
      </c>
      <c r="C4273" s="5">
        <f t="shared" si="339"/>
        <v>0.13137951624800809</v>
      </c>
      <c r="D4273">
        <f t="shared" si="340"/>
        <v>475.68853501508949</v>
      </c>
      <c r="E4273" s="5">
        <f t="shared" si="337"/>
        <v>245.40603109137243</v>
      </c>
    </row>
    <row r="4274" spans="1:5">
      <c r="A4274" s="5">
        <f t="shared" si="338"/>
        <v>427300000</v>
      </c>
      <c r="B4274" s="5">
        <f t="shared" si="336"/>
        <v>0.10462601105102597</v>
      </c>
      <c r="C4274" s="5">
        <f t="shared" si="339"/>
        <v>0.13141026988008861</v>
      </c>
      <c r="D4274">
        <f t="shared" si="340"/>
        <v>475.57721076163409</v>
      </c>
      <c r="E4274" s="5">
        <f t="shared" si="337"/>
        <v>245.3490870960006</v>
      </c>
    </row>
    <row r="4275" spans="1:5">
      <c r="A4275" s="5">
        <f t="shared" si="338"/>
        <v>427400000</v>
      </c>
      <c r="B4275" s="5">
        <f t="shared" si="336"/>
        <v>0.10465049642688626</v>
      </c>
      <c r="C4275" s="5">
        <f t="shared" si="339"/>
        <v>0.13144102351216916</v>
      </c>
      <c r="D4275">
        <f t="shared" si="340"/>
        <v>475.46593860188625</v>
      </c>
      <c r="E4275" s="5">
        <f t="shared" si="337"/>
        <v>245.29216974781252</v>
      </c>
    </row>
    <row r="4276" spans="1:5">
      <c r="A4276" s="5">
        <f t="shared" si="338"/>
        <v>427500000</v>
      </c>
      <c r="B4276" s="5">
        <f t="shared" si="336"/>
        <v>0.10467498180274655</v>
      </c>
      <c r="C4276" s="5">
        <f t="shared" si="339"/>
        <v>0.13147177714424968</v>
      </c>
      <c r="D4276">
        <f t="shared" si="340"/>
        <v>475.35471849928928</v>
      </c>
      <c r="E4276" s="5">
        <f t="shared" si="337"/>
        <v>245.23527902810818</v>
      </c>
    </row>
    <row r="4277" spans="1:5">
      <c r="A4277" s="5">
        <f t="shared" si="338"/>
        <v>427600000</v>
      </c>
      <c r="B4277" s="5">
        <f t="shared" si="336"/>
        <v>0.10469946717860684</v>
      </c>
      <c r="C4277" s="5">
        <f t="shared" si="339"/>
        <v>0.1315025307763302</v>
      </c>
      <c r="D4277">
        <f t="shared" si="340"/>
        <v>475.24355041732048</v>
      </c>
      <c r="E4277" s="5">
        <f t="shared" si="337"/>
        <v>245.17841491820533</v>
      </c>
    </row>
    <row r="4278" spans="1:5">
      <c r="A4278" s="5">
        <f t="shared" si="338"/>
        <v>427700000</v>
      </c>
      <c r="B4278" s="5">
        <f t="shared" si="336"/>
        <v>0.10472395255446713</v>
      </c>
      <c r="C4278" s="5">
        <f t="shared" si="339"/>
        <v>0.13153328440841072</v>
      </c>
      <c r="D4278">
        <f t="shared" si="340"/>
        <v>475.13243431949081</v>
      </c>
      <c r="E4278" s="5">
        <f t="shared" si="337"/>
        <v>245.12157739943925</v>
      </c>
    </row>
    <row r="4279" spans="1:5">
      <c r="A4279" s="5">
        <f t="shared" si="338"/>
        <v>427800000</v>
      </c>
      <c r="B4279" s="5">
        <f t="shared" si="336"/>
        <v>0.10474843793032743</v>
      </c>
      <c r="C4279" s="5">
        <f t="shared" si="339"/>
        <v>0.13156403804049124</v>
      </c>
      <c r="D4279">
        <f t="shared" si="340"/>
        <v>475.02137016934603</v>
      </c>
      <c r="E4279" s="5">
        <f t="shared" si="337"/>
        <v>245.06476645316255</v>
      </c>
    </row>
    <row r="4280" spans="1:5">
      <c r="A4280" s="5">
        <f t="shared" si="338"/>
        <v>427900000</v>
      </c>
      <c r="B4280" s="5">
        <f t="shared" si="336"/>
        <v>0.10477292330618772</v>
      </c>
      <c r="C4280" s="5">
        <f t="shared" si="339"/>
        <v>0.13159479167257179</v>
      </c>
      <c r="D4280">
        <f t="shared" si="340"/>
        <v>474.91035793046547</v>
      </c>
      <c r="E4280" s="5">
        <f t="shared" si="337"/>
        <v>245.00798206074523</v>
      </c>
    </row>
    <row r="4281" spans="1:5">
      <c r="A4281" s="5">
        <f t="shared" si="338"/>
        <v>428000000</v>
      </c>
      <c r="B4281" s="5">
        <f t="shared" si="336"/>
        <v>0.10479740868204801</v>
      </c>
      <c r="C4281" s="5">
        <f t="shared" si="339"/>
        <v>0.13162554530465231</v>
      </c>
      <c r="D4281">
        <f t="shared" si="340"/>
        <v>474.79939756646309</v>
      </c>
      <c r="E4281" s="5">
        <f t="shared" si="337"/>
        <v>244.9512242035749</v>
      </c>
    </row>
    <row r="4282" spans="1:5">
      <c r="A4282" s="5">
        <f t="shared" si="338"/>
        <v>428100000</v>
      </c>
      <c r="B4282" s="5">
        <f t="shared" si="336"/>
        <v>0.1048218940579083</v>
      </c>
      <c r="C4282" s="5">
        <f t="shared" si="339"/>
        <v>0.13165629893673284</v>
      </c>
      <c r="D4282">
        <f t="shared" si="340"/>
        <v>474.68848904098627</v>
      </c>
      <c r="E4282" s="5">
        <f t="shared" si="337"/>
        <v>244.89449286305634</v>
      </c>
    </row>
    <row r="4283" spans="1:5">
      <c r="A4283" s="5">
        <f t="shared" si="338"/>
        <v>428200000</v>
      </c>
      <c r="B4283" s="5">
        <f t="shared" si="336"/>
        <v>0.10484637943376859</v>
      </c>
      <c r="C4283" s="5">
        <f t="shared" si="339"/>
        <v>0.13168705256881336</v>
      </c>
      <c r="D4283">
        <f t="shared" si="340"/>
        <v>474.57763231771656</v>
      </c>
      <c r="E4283" s="5">
        <f t="shared" si="337"/>
        <v>244.83778802061187</v>
      </c>
    </row>
    <row r="4284" spans="1:5">
      <c r="A4284" s="5">
        <f t="shared" si="338"/>
        <v>428300000</v>
      </c>
      <c r="B4284" s="5">
        <f t="shared" si="336"/>
        <v>0.10487086480962889</v>
      </c>
      <c r="C4284" s="5">
        <f t="shared" si="339"/>
        <v>0.13171780620089388</v>
      </c>
      <c r="D4284">
        <f t="shared" si="340"/>
        <v>474.46682736036939</v>
      </c>
      <c r="E4284" s="5">
        <f t="shared" si="337"/>
        <v>244.78110965768107</v>
      </c>
    </row>
    <row r="4285" spans="1:5">
      <c r="A4285" s="5">
        <f t="shared" si="338"/>
        <v>428400000</v>
      </c>
      <c r="B4285" s="5">
        <f t="shared" si="336"/>
        <v>0.10489535018548918</v>
      </c>
      <c r="C4285" s="5">
        <f t="shared" si="339"/>
        <v>0.1317485598329744</v>
      </c>
      <c r="D4285">
        <f t="shared" si="340"/>
        <v>474.35607413269429</v>
      </c>
      <c r="E4285" s="5">
        <f t="shared" si="337"/>
        <v>244.72445775572072</v>
      </c>
    </row>
    <row r="4286" spans="1:5">
      <c r="A4286" s="5">
        <f t="shared" si="338"/>
        <v>428500000</v>
      </c>
      <c r="B4286" s="5">
        <f t="shared" si="336"/>
        <v>0.10491983556134947</v>
      </c>
      <c r="C4286" s="5">
        <f t="shared" si="339"/>
        <v>0.13177931346505495</v>
      </c>
      <c r="D4286">
        <f t="shared" si="340"/>
        <v>474.24537259847415</v>
      </c>
      <c r="E4286" s="5">
        <f t="shared" si="337"/>
        <v>244.66783229620521</v>
      </c>
    </row>
    <row r="4287" spans="1:5">
      <c r="A4287" s="5">
        <f t="shared" si="338"/>
        <v>428600000</v>
      </c>
      <c r="B4287" s="5">
        <f t="shared" si="336"/>
        <v>0.10494432093720976</v>
      </c>
      <c r="C4287" s="5">
        <f t="shared" si="339"/>
        <v>0.13181006709713547</v>
      </c>
      <c r="D4287">
        <f t="shared" si="340"/>
        <v>474.13472272152637</v>
      </c>
      <c r="E4287" s="5">
        <f t="shared" si="337"/>
        <v>244.61123326062597</v>
      </c>
    </row>
    <row r="4288" spans="1:5">
      <c r="A4288" s="5">
        <f t="shared" si="338"/>
        <v>428700000</v>
      </c>
      <c r="B4288" s="5">
        <f t="shared" si="336"/>
        <v>0.10496880631307005</v>
      </c>
      <c r="C4288" s="5">
        <f t="shared" si="339"/>
        <v>0.13184082072921599</v>
      </c>
      <c r="D4288">
        <f t="shared" si="340"/>
        <v>474.0241244657015</v>
      </c>
      <c r="E4288" s="5">
        <f t="shared" si="337"/>
        <v>244.55466063049181</v>
      </c>
    </row>
    <row r="4289" spans="1:5">
      <c r="A4289" s="5">
        <f t="shared" si="338"/>
        <v>428800000</v>
      </c>
      <c r="B4289" s="5">
        <f t="shared" si="336"/>
        <v>0.10499329168893035</v>
      </c>
      <c r="C4289" s="5">
        <f t="shared" si="339"/>
        <v>0.13187157436129651</v>
      </c>
      <c r="D4289">
        <f t="shared" si="340"/>
        <v>473.91357779488396</v>
      </c>
      <c r="E4289" s="5">
        <f t="shared" si="337"/>
        <v>244.49811438732888</v>
      </c>
    </row>
    <row r="4290" spans="1:5">
      <c r="A4290" s="5">
        <f t="shared" si="338"/>
        <v>428900000</v>
      </c>
      <c r="B4290" s="5">
        <f t="shared" si="336"/>
        <v>0.10501777706479064</v>
      </c>
      <c r="C4290" s="5">
        <f t="shared" si="339"/>
        <v>0.13190232799337703</v>
      </c>
      <c r="D4290">
        <f t="shared" si="340"/>
        <v>473.80308267299188</v>
      </c>
      <c r="E4290" s="5">
        <f t="shared" si="337"/>
        <v>244.44159451268033</v>
      </c>
    </row>
    <row r="4291" spans="1:5">
      <c r="A4291" s="5">
        <f t="shared" si="338"/>
        <v>429000000</v>
      </c>
      <c r="B4291" s="5">
        <f t="shared" ref="B4291:B4354" si="341">A4291/(PI()*1300000000)</f>
        <v>0.10504226244065093</v>
      </c>
      <c r="C4291" s="5">
        <f t="shared" si="339"/>
        <v>0.13193308162545755</v>
      </c>
      <c r="D4291">
        <f t="shared" si="340"/>
        <v>473.6926390639772</v>
      </c>
      <c r="E4291" s="5">
        <f t="shared" ref="E4291:E4354" si="342">($G$2*299792458/$G$6/2*9)^2/(4*$G$3*A4291)*(1+($G$7*$G$3*A4291)/($G$2*299792458/$G$6/2*9))^2</f>
        <v>244.38510098810661</v>
      </c>
    </row>
    <row r="4292" spans="1:5">
      <c r="A4292" s="5">
        <f t="shared" si="338"/>
        <v>429100000</v>
      </c>
      <c r="B4292" s="5">
        <f t="shared" si="341"/>
        <v>0.10506674781651122</v>
      </c>
      <c r="C4292" s="5">
        <f t="shared" si="339"/>
        <v>0.1319638352575381</v>
      </c>
      <c r="D4292">
        <f t="shared" si="340"/>
        <v>473.5822469318253</v>
      </c>
      <c r="E4292" s="5">
        <f t="shared" si="342"/>
        <v>244.32863379518551</v>
      </c>
    </row>
    <row r="4293" spans="1:5">
      <c r="A4293" s="5">
        <f t="shared" si="338"/>
        <v>429200000</v>
      </c>
      <c r="B4293" s="5">
        <f t="shared" si="341"/>
        <v>0.10509123319237151</v>
      </c>
      <c r="C4293" s="5">
        <f t="shared" si="339"/>
        <v>0.13199458888961862</v>
      </c>
      <c r="D4293">
        <f t="shared" si="340"/>
        <v>473.47190624055509</v>
      </c>
      <c r="E4293" s="5">
        <f t="shared" si="342"/>
        <v>244.27219291551194</v>
      </c>
    </row>
    <row r="4294" spans="1:5">
      <c r="A4294" s="5">
        <f t="shared" si="338"/>
        <v>429300000</v>
      </c>
      <c r="B4294" s="5">
        <f t="shared" si="341"/>
        <v>0.10511571856823181</v>
      </c>
      <c r="C4294" s="5">
        <f t="shared" si="339"/>
        <v>0.13202534252169915</v>
      </c>
      <c r="D4294">
        <f t="shared" si="340"/>
        <v>473.36161695421902</v>
      </c>
      <c r="E4294" s="5">
        <f t="shared" si="342"/>
        <v>244.21577833069762</v>
      </c>
    </row>
    <row r="4295" spans="1:5">
      <c r="A4295" s="5">
        <f t="shared" si="338"/>
        <v>429400000</v>
      </c>
      <c r="B4295" s="5">
        <f t="shared" si="341"/>
        <v>0.1051402039440921</v>
      </c>
      <c r="C4295" s="5">
        <f t="shared" si="339"/>
        <v>0.13205609615377967</v>
      </c>
      <c r="D4295">
        <f t="shared" si="340"/>
        <v>473.25137903690319</v>
      </c>
      <c r="E4295" s="5">
        <f t="shared" si="342"/>
        <v>244.15939002237178</v>
      </c>
    </row>
    <row r="4296" spans="1:5">
      <c r="A4296" s="5">
        <f t="shared" si="338"/>
        <v>429500000</v>
      </c>
      <c r="B4296" s="5">
        <f t="shared" si="341"/>
        <v>0.10516468931995239</v>
      </c>
      <c r="C4296" s="5">
        <f t="shared" si="339"/>
        <v>0.13208684978586019</v>
      </c>
      <c r="D4296">
        <f t="shared" si="340"/>
        <v>473.14119245272701</v>
      </c>
      <c r="E4296" s="5">
        <f t="shared" si="342"/>
        <v>244.10302797218068</v>
      </c>
    </row>
    <row r="4297" spans="1:5">
      <c r="A4297" s="5">
        <f t="shared" si="338"/>
        <v>429600000</v>
      </c>
      <c r="B4297" s="5">
        <f t="shared" si="341"/>
        <v>0.10518917469581268</v>
      </c>
      <c r="C4297" s="5">
        <f t="shared" si="339"/>
        <v>0.13211760341794074</v>
      </c>
      <c r="D4297">
        <f t="shared" si="340"/>
        <v>473.03105716584315</v>
      </c>
      <c r="E4297" s="5">
        <f t="shared" si="342"/>
        <v>244.04669216178763</v>
      </c>
    </row>
    <row r="4298" spans="1:5">
      <c r="A4298" s="5">
        <f t="shared" si="338"/>
        <v>429700000</v>
      </c>
      <c r="B4298" s="5">
        <f t="shared" si="341"/>
        <v>0.10521366007167297</v>
      </c>
      <c r="C4298" s="5">
        <f t="shared" si="339"/>
        <v>0.13214835705002126</v>
      </c>
      <c r="D4298">
        <f t="shared" si="340"/>
        <v>472.92097314043804</v>
      </c>
      <c r="E4298" s="5">
        <f t="shared" si="342"/>
        <v>243.99038257287302</v>
      </c>
    </row>
    <row r="4299" spans="1:5">
      <c r="A4299" s="5">
        <f t="shared" si="338"/>
        <v>429800000</v>
      </c>
      <c r="B4299" s="5">
        <f t="shared" si="341"/>
        <v>0.10523814544753327</v>
      </c>
      <c r="C4299" s="5">
        <f t="shared" si="339"/>
        <v>0.13217911068210178</v>
      </c>
      <c r="D4299">
        <f t="shared" si="340"/>
        <v>472.81094034073112</v>
      </c>
      <c r="E4299" s="5">
        <f t="shared" si="342"/>
        <v>243.93409918713425</v>
      </c>
    </row>
    <row r="4300" spans="1:5">
      <c r="A4300" s="5">
        <f t="shared" si="338"/>
        <v>429900000</v>
      </c>
      <c r="B4300" s="5">
        <f t="shared" si="341"/>
        <v>0.10526263082339356</v>
      </c>
      <c r="C4300" s="5">
        <f t="shared" si="339"/>
        <v>0.1322098643141823</v>
      </c>
      <c r="D4300">
        <f t="shared" si="340"/>
        <v>472.70095873097517</v>
      </c>
      <c r="E4300" s="5">
        <f t="shared" si="342"/>
        <v>243.87784198628583</v>
      </c>
    </row>
    <row r="4301" spans="1:5">
      <c r="A4301" s="5">
        <f t="shared" si="338"/>
        <v>430000000</v>
      </c>
      <c r="B4301" s="5">
        <f t="shared" si="341"/>
        <v>0.10528711619925385</v>
      </c>
      <c r="C4301" s="5">
        <f t="shared" si="339"/>
        <v>0.13224061794626282</v>
      </c>
      <c r="D4301">
        <f t="shared" si="340"/>
        <v>472.59102827545632</v>
      </c>
      <c r="E4301" s="5">
        <f t="shared" si="342"/>
        <v>243.82161095205916</v>
      </c>
    </row>
    <row r="4302" spans="1:5">
      <c r="A4302" s="5">
        <f t="shared" si="338"/>
        <v>430100000</v>
      </c>
      <c r="B4302" s="5">
        <f t="shared" si="341"/>
        <v>0.10531160157511414</v>
      </c>
      <c r="C4302" s="5">
        <f t="shared" si="339"/>
        <v>0.13227137157834334</v>
      </c>
      <c r="D4302">
        <f t="shared" si="340"/>
        <v>472.4811489384939</v>
      </c>
      <c r="E4302" s="5">
        <f t="shared" si="342"/>
        <v>243.76540606620284</v>
      </c>
    </row>
    <row r="4303" spans="1:5">
      <c r="A4303" s="5">
        <f t="shared" si="338"/>
        <v>430200000</v>
      </c>
      <c r="B4303" s="5">
        <f t="shared" si="341"/>
        <v>0.10533608695097443</v>
      </c>
      <c r="C4303" s="5">
        <f t="shared" si="339"/>
        <v>0.13230212521042389</v>
      </c>
      <c r="D4303">
        <f t="shared" si="340"/>
        <v>472.37132068444032</v>
      </c>
      <c r="E4303" s="5">
        <f t="shared" si="342"/>
        <v>243.70922731048211</v>
      </c>
    </row>
    <row r="4304" spans="1:5">
      <c r="A4304" s="5">
        <f t="shared" si="338"/>
        <v>430300000</v>
      </c>
      <c r="B4304" s="5">
        <f t="shared" si="341"/>
        <v>0.10536057232683473</v>
      </c>
      <c r="C4304" s="5">
        <f t="shared" si="339"/>
        <v>0.13233287884250441</v>
      </c>
      <c r="D4304">
        <f t="shared" si="340"/>
        <v>472.26154347768124</v>
      </c>
      <c r="E4304" s="5">
        <f t="shared" si="342"/>
        <v>243.65307466667946</v>
      </c>
    </row>
    <row r="4305" spans="1:5">
      <c r="A4305" s="5">
        <f t="shared" si="338"/>
        <v>430400000</v>
      </c>
      <c r="B4305" s="5">
        <f t="shared" si="341"/>
        <v>0.10538505770269502</v>
      </c>
      <c r="C4305" s="5">
        <f t="shared" si="339"/>
        <v>0.13236363247458494</v>
      </c>
      <c r="D4305">
        <f t="shared" si="340"/>
        <v>472.15181728263531</v>
      </c>
      <c r="E4305" s="5">
        <f t="shared" si="342"/>
        <v>243.59694811659418</v>
      </c>
    </row>
    <row r="4306" spans="1:5">
      <c r="A4306" s="5">
        <f t="shared" si="338"/>
        <v>430500000</v>
      </c>
      <c r="B4306" s="5">
        <f t="shared" si="341"/>
        <v>0.10540954307855531</v>
      </c>
      <c r="C4306" s="5">
        <f t="shared" si="339"/>
        <v>0.13239438610666546</v>
      </c>
      <c r="D4306">
        <f t="shared" si="340"/>
        <v>472.04214206375428</v>
      </c>
      <c r="E4306" s="5">
        <f t="shared" si="342"/>
        <v>243.54084764204248</v>
      </c>
    </row>
    <row r="4307" spans="1:5">
      <c r="A4307" s="5">
        <f t="shared" si="338"/>
        <v>430600000</v>
      </c>
      <c r="B4307" s="5">
        <f t="shared" si="341"/>
        <v>0.1054340284544156</v>
      </c>
      <c r="C4307" s="5">
        <f t="shared" si="339"/>
        <v>0.13242513973874598</v>
      </c>
      <c r="D4307">
        <f t="shared" si="340"/>
        <v>471.93251778552303</v>
      </c>
      <c r="E4307" s="5">
        <f t="shared" si="342"/>
        <v>243.48477322485755</v>
      </c>
    </row>
    <row r="4308" spans="1:5">
      <c r="A4308" s="5">
        <f t="shared" si="338"/>
        <v>430700000</v>
      </c>
      <c r="B4308" s="5">
        <f t="shared" si="341"/>
        <v>0.10545851383027589</v>
      </c>
      <c r="C4308" s="5">
        <f t="shared" si="339"/>
        <v>0.13245589337082653</v>
      </c>
      <c r="D4308">
        <f t="shared" si="340"/>
        <v>471.82294441245932</v>
      </c>
      <c r="E4308" s="5">
        <f t="shared" si="342"/>
        <v>243.42872484688928</v>
      </c>
    </row>
    <row r="4309" spans="1:5">
      <c r="A4309" s="5">
        <f t="shared" si="338"/>
        <v>430800000</v>
      </c>
      <c r="B4309" s="5">
        <f t="shared" si="341"/>
        <v>0.10548299920613619</v>
      </c>
      <c r="C4309" s="5">
        <f t="shared" si="339"/>
        <v>0.13248664700290705</v>
      </c>
      <c r="D4309">
        <f t="shared" si="340"/>
        <v>471.71342190911378</v>
      </c>
      <c r="E4309" s="5">
        <f t="shared" si="342"/>
        <v>243.37270249000463</v>
      </c>
    </row>
    <row r="4310" spans="1:5">
      <c r="A4310" s="5">
        <f t="shared" si="338"/>
        <v>430900000</v>
      </c>
      <c r="B4310" s="5">
        <f t="shared" si="341"/>
        <v>0.10550748458199646</v>
      </c>
      <c r="C4310" s="5">
        <f t="shared" si="339"/>
        <v>0.13251740063498757</v>
      </c>
      <c r="D4310">
        <f t="shared" si="340"/>
        <v>471.60395024007016</v>
      </c>
      <c r="E4310" s="5">
        <f t="shared" si="342"/>
        <v>243.31670613608719</v>
      </c>
    </row>
    <row r="4311" spans="1:5">
      <c r="A4311" s="5">
        <f t="shared" si="338"/>
        <v>431000000</v>
      </c>
      <c r="B4311" s="5">
        <f t="shared" si="341"/>
        <v>0.10553196995785676</v>
      </c>
      <c r="C4311" s="5">
        <f t="shared" si="339"/>
        <v>0.13254815426706809</v>
      </c>
      <c r="D4311">
        <f t="shared" si="340"/>
        <v>471.49452936994487</v>
      </c>
      <c r="E4311" s="5">
        <f t="shared" si="342"/>
        <v>243.26073576703752</v>
      </c>
    </row>
    <row r="4312" spans="1:5">
      <c r="A4312" s="5">
        <f t="shared" si="338"/>
        <v>431100000</v>
      </c>
      <c r="B4312" s="5">
        <f t="shared" si="341"/>
        <v>0.10555645533371705</v>
      </c>
      <c r="C4312" s="5">
        <f t="shared" si="339"/>
        <v>0.13257890789914861</v>
      </c>
      <c r="D4312">
        <f t="shared" si="340"/>
        <v>471.38515926338721</v>
      </c>
      <c r="E4312" s="5">
        <f t="shared" si="342"/>
        <v>243.20479136477272</v>
      </c>
    </row>
    <row r="4313" spans="1:5">
      <c r="A4313" s="5">
        <f t="shared" si="338"/>
        <v>431200000</v>
      </c>
      <c r="B4313" s="5">
        <f t="shared" si="341"/>
        <v>0.10558094070957734</v>
      </c>
      <c r="C4313" s="5">
        <f t="shared" si="339"/>
        <v>0.13260966153122913</v>
      </c>
      <c r="D4313">
        <f t="shared" si="340"/>
        <v>471.27583988507939</v>
      </c>
      <c r="E4313" s="5">
        <f t="shared" si="342"/>
        <v>243.14887291122702</v>
      </c>
    </row>
    <row r="4314" spans="1:5">
      <c r="A4314" s="5">
        <f t="shared" si="338"/>
        <v>431300000</v>
      </c>
      <c r="B4314" s="5">
        <f t="shared" si="341"/>
        <v>0.10560542608543763</v>
      </c>
      <c r="C4314" s="5">
        <f t="shared" si="339"/>
        <v>0.13264041516330968</v>
      </c>
      <c r="D4314">
        <f t="shared" si="340"/>
        <v>471.1665711997361</v>
      </c>
      <c r="E4314" s="5">
        <f t="shared" si="342"/>
        <v>243.09298038835118</v>
      </c>
    </row>
    <row r="4315" spans="1:5">
      <c r="A4315" s="5">
        <f t="shared" si="338"/>
        <v>431400000</v>
      </c>
      <c r="B4315" s="5">
        <f t="shared" si="341"/>
        <v>0.10562991146129792</v>
      </c>
      <c r="C4315" s="5">
        <f t="shared" si="339"/>
        <v>0.1326711687953902</v>
      </c>
      <c r="D4315">
        <f t="shared" si="340"/>
        <v>471.05735317210519</v>
      </c>
      <c r="E4315" s="5">
        <f t="shared" si="342"/>
        <v>243.03711377811274</v>
      </c>
    </row>
    <row r="4316" spans="1:5">
      <c r="A4316" s="5">
        <f t="shared" si="338"/>
        <v>431500000</v>
      </c>
      <c r="B4316" s="5">
        <f t="shared" si="341"/>
        <v>0.10565439683715822</v>
      </c>
      <c r="C4316" s="5">
        <f t="shared" si="339"/>
        <v>0.13270192242747073</v>
      </c>
      <c r="D4316">
        <f t="shared" si="340"/>
        <v>470.9481857669669</v>
      </c>
      <c r="E4316" s="5">
        <f t="shared" si="342"/>
        <v>242.98127306249592</v>
      </c>
    </row>
    <row r="4317" spans="1:5">
      <c r="A4317" s="5">
        <f t="shared" si="338"/>
        <v>431600000</v>
      </c>
      <c r="B4317" s="5">
        <f t="shared" si="341"/>
        <v>0.10567888221301851</v>
      </c>
      <c r="C4317" s="5">
        <f t="shared" si="339"/>
        <v>0.13273267605955125</v>
      </c>
      <c r="D4317">
        <f t="shared" si="340"/>
        <v>470.839068949134</v>
      </c>
      <c r="E4317" s="5">
        <f t="shared" si="342"/>
        <v>242.92545822350172</v>
      </c>
    </row>
    <row r="4318" spans="1:5">
      <c r="A4318" s="5">
        <f t="shared" si="338"/>
        <v>431700000</v>
      </c>
      <c r="B4318" s="5">
        <f t="shared" si="341"/>
        <v>0.1057033675888788</v>
      </c>
      <c r="C4318" s="5">
        <f t="shared" si="339"/>
        <v>0.13276342969163177</v>
      </c>
      <c r="D4318">
        <f t="shared" si="340"/>
        <v>470.73000268345197</v>
      </c>
      <c r="E4318" s="5">
        <f t="shared" si="342"/>
        <v>242.8696692431478</v>
      </c>
    </row>
    <row r="4319" spans="1:5">
      <c r="A4319" s="5">
        <f t="shared" si="338"/>
        <v>431800000</v>
      </c>
      <c r="B4319" s="5">
        <f t="shared" si="341"/>
        <v>0.10572785296473909</v>
      </c>
      <c r="C4319" s="5">
        <f t="shared" si="339"/>
        <v>0.13279418332371229</v>
      </c>
      <c r="D4319">
        <f t="shared" si="340"/>
        <v>470.62098693479902</v>
      </c>
      <c r="E4319" s="5">
        <f t="shared" si="342"/>
        <v>242.81390610346847</v>
      </c>
    </row>
    <row r="4320" spans="1:5">
      <c r="A4320" s="5">
        <f t="shared" si="338"/>
        <v>431900000</v>
      </c>
      <c r="B4320" s="5">
        <f t="shared" si="341"/>
        <v>0.10575233834059938</v>
      </c>
      <c r="C4320" s="5">
        <f t="shared" si="339"/>
        <v>0.13282493695579284</v>
      </c>
      <c r="D4320">
        <f t="shared" si="340"/>
        <v>470.51202166808565</v>
      </c>
      <c r="E4320" s="5">
        <f t="shared" si="342"/>
        <v>242.75816878651469</v>
      </c>
    </row>
    <row r="4321" spans="1:5">
      <c r="A4321" s="5">
        <f t="shared" si="338"/>
        <v>432000000</v>
      </c>
      <c r="B4321" s="5">
        <f t="shared" si="341"/>
        <v>0.10577682371645968</v>
      </c>
      <c r="C4321" s="5">
        <f t="shared" si="339"/>
        <v>0.13285569058787336</v>
      </c>
      <c r="D4321">
        <f t="shared" si="340"/>
        <v>470.40310684825511</v>
      </c>
      <c r="E4321" s="5">
        <f t="shared" si="342"/>
        <v>242.70245727435383</v>
      </c>
    </row>
    <row r="4322" spans="1:5">
      <c r="A4322" s="5">
        <f t="shared" si="338"/>
        <v>432100000</v>
      </c>
      <c r="B4322" s="5">
        <f t="shared" si="341"/>
        <v>0.10580130909231997</v>
      </c>
      <c r="C4322" s="5">
        <f t="shared" si="339"/>
        <v>0.13288644421995388</v>
      </c>
      <c r="D4322">
        <f t="shared" si="340"/>
        <v>470.29424244028286</v>
      </c>
      <c r="E4322" s="5">
        <f t="shared" si="342"/>
        <v>242.64677154907017</v>
      </c>
    </row>
    <row r="4323" spans="1:5">
      <c r="A4323" s="5">
        <f t="shared" si="338"/>
        <v>432200000</v>
      </c>
      <c r="B4323" s="5">
        <f t="shared" si="341"/>
        <v>0.10582579446818026</v>
      </c>
      <c r="C4323" s="5">
        <f t="shared" si="339"/>
        <v>0.1329171978520344</v>
      </c>
      <c r="D4323">
        <f t="shared" si="340"/>
        <v>470.18542840917684</v>
      </c>
      <c r="E4323" s="5">
        <f t="shared" si="342"/>
        <v>242.59111159276441</v>
      </c>
    </row>
    <row r="4324" spans="1:5">
      <c r="A4324" s="5">
        <f t="shared" si="338"/>
        <v>432300000</v>
      </c>
      <c r="B4324" s="5">
        <f t="shared" si="341"/>
        <v>0.10585027984404055</v>
      </c>
      <c r="C4324" s="5">
        <f t="shared" si="339"/>
        <v>0.13294795148411492</v>
      </c>
      <c r="D4324">
        <f t="shared" si="340"/>
        <v>470.07666471997737</v>
      </c>
      <c r="E4324" s="5">
        <f t="shared" si="342"/>
        <v>242.53547738755387</v>
      </c>
    </row>
    <row r="4325" spans="1:5">
      <c r="A4325" s="5">
        <f t="shared" si="338"/>
        <v>432400000</v>
      </c>
      <c r="B4325" s="5">
        <f t="shared" si="341"/>
        <v>0.10587476521990084</v>
      </c>
      <c r="C4325" s="5">
        <f t="shared" si="339"/>
        <v>0.13297870511619547</v>
      </c>
      <c r="D4325">
        <f t="shared" si="340"/>
        <v>469.96795133775709</v>
      </c>
      <c r="E4325" s="5">
        <f t="shared" si="342"/>
        <v>242.47986891557238</v>
      </c>
    </row>
    <row r="4326" spans="1:5">
      <c r="A4326" s="5">
        <f t="shared" si="338"/>
        <v>432500000</v>
      </c>
      <c r="B4326" s="5">
        <f t="shared" si="341"/>
        <v>0.10589925059576114</v>
      </c>
      <c r="C4326" s="5">
        <f t="shared" si="339"/>
        <v>0.13300945874827599</v>
      </c>
      <c r="D4326">
        <f t="shared" si="340"/>
        <v>469.85928822762133</v>
      </c>
      <c r="E4326" s="5">
        <f t="shared" si="342"/>
        <v>242.42428615897032</v>
      </c>
    </row>
    <row r="4327" spans="1:5">
      <c r="A4327" s="5">
        <f t="shared" si="338"/>
        <v>432600000</v>
      </c>
      <c r="B4327" s="5">
        <f t="shared" si="341"/>
        <v>0.10592373597162143</v>
      </c>
      <c r="C4327" s="5">
        <f t="shared" si="339"/>
        <v>0.13304021238035652</v>
      </c>
      <c r="D4327">
        <f t="shared" si="340"/>
        <v>469.75067535470691</v>
      </c>
      <c r="E4327" s="5">
        <f t="shared" si="342"/>
        <v>242.36872909991456</v>
      </c>
    </row>
    <row r="4328" spans="1:5">
      <c r="A4328" s="5">
        <f t="shared" si="338"/>
        <v>432700000</v>
      </c>
      <c r="B4328" s="5">
        <f t="shared" si="341"/>
        <v>0.10594822134748172</v>
      </c>
      <c r="C4328" s="5">
        <f t="shared" si="339"/>
        <v>0.13307096601243704</v>
      </c>
      <c r="D4328">
        <f t="shared" si="340"/>
        <v>469.64211268418353</v>
      </c>
      <c r="E4328" s="5">
        <f t="shared" si="342"/>
        <v>242.31319772058842</v>
      </c>
    </row>
    <row r="4329" spans="1:5">
      <c r="A4329" s="5">
        <f t="shared" si="338"/>
        <v>432800000</v>
      </c>
      <c r="B4329" s="5">
        <f t="shared" si="341"/>
        <v>0.10597270672334201</v>
      </c>
      <c r="C4329" s="5">
        <f t="shared" si="339"/>
        <v>0.13310171964451756</v>
      </c>
      <c r="D4329">
        <f t="shared" si="340"/>
        <v>469.53360018125284</v>
      </c>
      <c r="E4329" s="5">
        <f t="shared" si="342"/>
        <v>242.25769200319181</v>
      </c>
    </row>
    <row r="4330" spans="1:5">
      <c r="A4330" s="5">
        <f t="shared" si="338"/>
        <v>432900000</v>
      </c>
      <c r="B4330" s="5">
        <f t="shared" si="341"/>
        <v>0.1059971920992023</v>
      </c>
      <c r="C4330" s="5">
        <f t="shared" si="339"/>
        <v>0.13313247327659808</v>
      </c>
      <c r="D4330">
        <f t="shared" si="340"/>
        <v>469.42513781114855</v>
      </c>
      <c r="E4330" s="5">
        <f t="shared" si="342"/>
        <v>242.2022119299408</v>
      </c>
    </row>
    <row r="4331" spans="1:5">
      <c r="A4331" s="5">
        <f t="shared" si="338"/>
        <v>433000000</v>
      </c>
      <c r="B4331" s="5">
        <f t="shared" si="341"/>
        <v>0.1060216774750626</v>
      </c>
      <c r="C4331" s="5">
        <f t="shared" si="339"/>
        <v>0.13316322690867863</v>
      </c>
      <c r="D4331">
        <f t="shared" si="340"/>
        <v>469.31672553913677</v>
      </c>
      <c r="E4331" s="5">
        <f t="shared" si="342"/>
        <v>242.1467574830682</v>
      </c>
    </row>
    <row r="4332" spans="1:5">
      <c r="A4332" s="5">
        <f t="shared" si="338"/>
        <v>433100000</v>
      </c>
      <c r="B4332" s="5">
        <f t="shared" si="341"/>
        <v>0.10604616285092289</v>
      </c>
      <c r="C4332" s="5">
        <f t="shared" si="339"/>
        <v>0.13319398054075915</v>
      </c>
      <c r="D4332">
        <f t="shared" si="340"/>
        <v>469.20836333051545</v>
      </c>
      <c r="E4332" s="5">
        <f t="shared" si="342"/>
        <v>242.09132864482316</v>
      </c>
    </row>
    <row r="4333" spans="1:5">
      <c r="A4333" s="5">
        <f t="shared" si="338"/>
        <v>433200000</v>
      </c>
      <c r="B4333" s="5">
        <f t="shared" si="341"/>
        <v>0.10607064822678318</v>
      </c>
      <c r="C4333" s="5">
        <f t="shared" si="339"/>
        <v>0.13322473417283967</v>
      </c>
      <c r="D4333">
        <f t="shared" si="340"/>
        <v>469.10005115061455</v>
      </c>
      <c r="E4333" s="5">
        <f t="shared" si="342"/>
        <v>242.03592539747109</v>
      </c>
    </row>
    <row r="4334" spans="1:5">
      <c r="A4334" s="5">
        <f t="shared" ref="A4334:A4397" si="343">A4333+100000</f>
        <v>433300000</v>
      </c>
      <c r="B4334" s="5">
        <f t="shared" si="341"/>
        <v>0.10609513360264347</v>
      </c>
      <c r="C4334" s="5">
        <f t="shared" ref="C4334:C4397" si="344">1.256*A4334/(PI()*$G$6)</f>
        <v>0.13325548780492019</v>
      </c>
      <c r="D4334">
        <f t="shared" ref="D4334:D4397" si="345">($G$2*299792458/$G$6/2*9)^2/(4*$G$3*A4334*(1-EXP(-(C4334/B4334)))^2)</f>
        <v>468.99178896479629</v>
      </c>
      <c r="E4334" s="5">
        <f t="shared" si="342"/>
        <v>241.98054772329385</v>
      </c>
    </row>
    <row r="4335" spans="1:5">
      <c r="A4335" s="5">
        <f t="shared" si="343"/>
        <v>433400000</v>
      </c>
      <c r="B4335" s="5">
        <f t="shared" si="341"/>
        <v>0.10611961897850376</v>
      </c>
      <c r="C4335" s="5">
        <f t="shared" si="344"/>
        <v>0.13328624143700071</v>
      </c>
      <c r="D4335">
        <f t="shared" si="345"/>
        <v>468.88357673845462</v>
      </c>
      <c r="E4335" s="5">
        <f t="shared" si="342"/>
        <v>241.92519560458976</v>
      </c>
    </row>
    <row r="4336" spans="1:5">
      <c r="A4336" s="5">
        <f t="shared" si="343"/>
        <v>433500000</v>
      </c>
      <c r="B4336" s="5">
        <f t="shared" si="341"/>
        <v>0.10614410435436405</v>
      </c>
      <c r="C4336" s="5">
        <f t="shared" si="344"/>
        <v>0.13331699506908126</v>
      </c>
      <c r="D4336">
        <f t="shared" si="345"/>
        <v>468.77541443701557</v>
      </c>
      <c r="E4336" s="5">
        <f t="shared" si="342"/>
        <v>241.86986902367326</v>
      </c>
    </row>
    <row r="4337" spans="1:5">
      <c r="A4337" s="5">
        <f t="shared" si="343"/>
        <v>433600000</v>
      </c>
      <c r="B4337" s="5">
        <f t="shared" si="341"/>
        <v>0.10616858973022435</v>
      </c>
      <c r="C4337" s="5">
        <f t="shared" si="344"/>
        <v>0.13334774870116178</v>
      </c>
      <c r="D4337">
        <f t="shared" si="345"/>
        <v>468.66730202593686</v>
      </c>
      <c r="E4337" s="5">
        <f t="shared" si="342"/>
        <v>241.81456796287526</v>
      </c>
    </row>
    <row r="4338" spans="1:5">
      <c r="A4338" s="5">
        <f t="shared" si="343"/>
        <v>433700000</v>
      </c>
      <c r="B4338" s="5">
        <f t="shared" si="341"/>
        <v>0.10619307510608464</v>
      </c>
      <c r="C4338" s="5">
        <f t="shared" si="344"/>
        <v>0.1333785023332423</v>
      </c>
      <c r="D4338">
        <f t="shared" si="345"/>
        <v>468.55923947070841</v>
      </c>
      <c r="E4338" s="5">
        <f t="shared" si="342"/>
        <v>241.75929240454309</v>
      </c>
    </row>
    <row r="4339" spans="1:5">
      <c r="A4339" s="5">
        <f t="shared" si="343"/>
        <v>433800000</v>
      </c>
      <c r="B4339" s="5">
        <f t="shared" si="341"/>
        <v>0.10621756048194493</v>
      </c>
      <c r="C4339" s="5">
        <f t="shared" si="344"/>
        <v>0.13340925596532283</v>
      </c>
      <c r="D4339">
        <f t="shared" si="345"/>
        <v>468.45122673685165</v>
      </c>
      <c r="E4339" s="5">
        <f t="shared" si="342"/>
        <v>241.70404233103986</v>
      </c>
    </row>
    <row r="4340" spans="1:5">
      <c r="A4340" s="5">
        <f t="shared" si="343"/>
        <v>433900000</v>
      </c>
      <c r="B4340" s="5">
        <f t="shared" si="341"/>
        <v>0.10624204585780522</v>
      </c>
      <c r="C4340" s="5">
        <f t="shared" si="344"/>
        <v>0.13344000959740335</v>
      </c>
      <c r="D4340">
        <f t="shared" si="345"/>
        <v>468.34326378991983</v>
      </c>
      <c r="E4340" s="5">
        <f t="shared" si="342"/>
        <v>241.64881772474547</v>
      </c>
    </row>
    <row r="4341" spans="1:5">
      <c r="A4341" s="5">
        <f t="shared" si="343"/>
        <v>434000000</v>
      </c>
      <c r="B4341" s="5">
        <f t="shared" si="341"/>
        <v>0.10626653123366551</v>
      </c>
      <c r="C4341" s="5">
        <f t="shared" si="344"/>
        <v>0.13347076322948387</v>
      </c>
      <c r="D4341">
        <f t="shared" si="345"/>
        <v>468.23535059549823</v>
      </c>
      <c r="E4341" s="5">
        <f t="shared" si="342"/>
        <v>241.59361856805583</v>
      </c>
    </row>
    <row r="4342" spans="1:5">
      <c r="A4342" s="5">
        <f t="shared" si="343"/>
        <v>434100000</v>
      </c>
      <c r="B4342" s="5">
        <f t="shared" si="341"/>
        <v>0.10629101660952581</v>
      </c>
      <c r="C4342" s="5">
        <f t="shared" si="344"/>
        <v>0.13350151686156442</v>
      </c>
      <c r="D4342">
        <f t="shared" si="345"/>
        <v>468.12748711920352</v>
      </c>
      <c r="E4342" s="5">
        <f t="shared" si="342"/>
        <v>241.5384448433831</v>
      </c>
    </row>
    <row r="4343" spans="1:5">
      <c r="A4343" s="5">
        <f t="shared" si="343"/>
        <v>434200000</v>
      </c>
      <c r="B4343" s="5">
        <f t="shared" si="341"/>
        <v>0.1063155019853861</v>
      </c>
      <c r="C4343" s="5">
        <f t="shared" si="344"/>
        <v>0.13353227049364494</v>
      </c>
      <c r="D4343">
        <f t="shared" si="345"/>
        <v>468.01967332668409</v>
      </c>
      <c r="E4343" s="5">
        <f t="shared" si="342"/>
        <v>241.48329653315557</v>
      </c>
    </row>
    <row r="4344" spans="1:5">
      <c r="A4344" s="5">
        <f t="shared" si="343"/>
        <v>434300000</v>
      </c>
      <c r="B4344" s="5">
        <f t="shared" si="341"/>
        <v>0.10633998736124639</v>
      </c>
      <c r="C4344" s="5">
        <f t="shared" si="344"/>
        <v>0.13356302412572546</v>
      </c>
      <c r="D4344">
        <f t="shared" si="345"/>
        <v>467.91190918362014</v>
      </c>
      <c r="E4344" s="5">
        <f t="shared" si="342"/>
        <v>241.4281736198179</v>
      </c>
    </row>
    <row r="4345" spans="1:5">
      <c r="A4345" s="5">
        <f t="shared" si="343"/>
        <v>434400000</v>
      </c>
      <c r="B4345" s="5">
        <f t="shared" si="341"/>
        <v>0.10636447273710668</v>
      </c>
      <c r="C4345" s="5">
        <f t="shared" si="344"/>
        <v>0.13359377775780598</v>
      </c>
      <c r="D4345">
        <f t="shared" si="345"/>
        <v>467.80419465572339</v>
      </c>
      <c r="E4345" s="5">
        <f t="shared" si="342"/>
        <v>241.37307608583077</v>
      </c>
    </row>
    <row r="4346" spans="1:5">
      <c r="A4346" s="5">
        <f t="shared" si="343"/>
        <v>434500000</v>
      </c>
      <c r="B4346" s="5">
        <f t="shared" si="341"/>
        <v>0.10638895811296696</v>
      </c>
      <c r="C4346" s="5">
        <f t="shared" si="344"/>
        <v>0.1336245313898865</v>
      </c>
      <c r="D4346">
        <f t="shared" si="345"/>
        <v>467.69652970873699</v>
      </c>
      <c r="E4346" s="5">
        <f t="shared" si="342"/>
        <v>241.31800391367099</v>
      </c>
    </row>
    <row r="4347" spans="1:5">
      <c r="A4347" s="5">
        <f t="shared" si="343"/>
        <v>434600000</v>
      </c>
      <c r="B4347" s="5">
        <f t="shared" si="341"/>
        <v>0.10641344348882725</v>
      </c>
      <c r="C4347" s="5">
        <f t="shared" si="344"/>
        <v>0.13365528502196702</v>
      </c>
      <c r="D4347">
        <f t="shared" si="345"/>
        <v>467.58891430843585</v>
      </c>
      <c r="E4347" s="5">
        <f t="shared" si="342"/>
        <v>241.26295708583169</v>
      </c>
    </row>
    <row r="4348" spans="1:5">
      <c r="A4348" s="5">
        <f t="shared" si="343"/>
        <v>434700000</v>
      </c>
      <c r="B4348" s="5">
        <f t="shared" si="341"/>
        <v>0.10643792886468754</v>
      </c>
      <c r="C4348" s="5">
        <f t="shared" si="344"/>
        <v>0.13368603865404757</v>
      </c>
      <c r="D4348">
        <f t="shared" si="345"/>
        <v>467.48134842062615</v>
      </c>
      <c r="E4348" s="5">
        <f t="shared" si="342"/>
        <v>241.20793558482177</v>
      </c>
    </row>
    <row r="4349" spans="1:5">
      <c r="A4349" s="5">
        <f t="shared" si="343"/>
        <v>434800000</v>
      </c>
      <c r="B4349" s="5">
        <f t="shared" si="341"/>
        <v>0.10646241424054784</v>
      </c>
      <c r="C4349" s="5">
        <f t="shared" si="344"/>
        <v>0.13371679228612809</v>
      </c>
      <c r="D4349">
        <f t="shared" si="345"/>
        <v>467.37383201114585</v>
      </c>
      <c r="E4349" s="5">
        <f t="shared" si="342"/>
        <v>241.15293939316643</v>
      </c>
    </row>
    <row r="4350" spans="1:5">
      <c r="A4350" s="5">
        <f t="shared" si="343"/>
        <v>434900000</v>
      </c>
      <c r="B4350" s="5">
        <f t="shared" si="341"/>
        <v>0.10648689961640813</v>
      </c>
      <c r="C4350" s="5">
        <f t="shared" si="344"/>
        <v>0.13374754591820862</v>
      </c>
      <c r="D4350">
        <f t="shared" si="345"/>
        <v>467.26636504586395</v>
      </c>
      <c r="E4350" s="5">
        <f t="shared" si="342"/>
        <v>241.09796849340711</v>
      </c>
    </row>
    <row r="4351" spans="1:5">
      <c r="A4351" s="5">
        <f t="shared" si="343"/>
        <v>435000000</v>
      </c>
      <c r="B4351" s="5">
        <f t="shared" si="341"/>
        <v>0.10651138499226842</v>
      </c>
      <c r="C4351" s="5">
        <f t="shared" si="344"/>
        <v>0.13377829955028914</v>
      </c>
      <c r="D4351">
        <f t="shared" si="345"/>
        <v>467.15894749068099</v>
      </c>
      <c r="E4351" s="5">
        <f t="shared" si="342"/>
        <v>241.04302286810096</v>
      </c>
    </row>
    <row r="4352" spans="1:5">
      <c r="A4352" s="5">
        <f t="shared" si="343"/>
        <v>435100000</v>
      </c>
      <c r="B4352" s="5">
        <f t="shared" si="341"/>
        <v>0.10653587036812871</v>
      </c>
      <c r="C4352" s="5">
        <f t="shared" si="344"/>
        <v>0.13380905318236966</v>
      </c>
      <c r="D4352">
        <f t="shared" si="345"/>
        <v>467.05157931152888</v>
      </c>
      <c r="E4352" s="5">
        <f t="shared" si="342"/>
        <v>240.98810249982139</v>
      </c>
    </row>
    <row r="4353" spans="1:5">
      <c r="A4353" s="5">
        <f t="shared" si="343"/>
        <v>435200000</v>
      </c>
      <c r="B4353" s="5">
        <f t="shared" si="341"/>
        <v>0.106560355743989</v>
      </c>
      <c r="C4353" s="5">
        <f t="shared" si="344"/>
        <v>0.13383980681445021</v>
      </c>
      <c r="D4353">
        <f t="shared" si="345"/>
        <v>466.94426047437082</v>
      </c>
      <c r="E4353" s="5">
        <f t="shared" si="342"/>
        <v>240.93320737115775</v>
      </c>
    </row>
    <row r="4354" spans="1:5">
      <c r="A4354" s="5">
        <f t="shared" si="343"/>
        <v>435300000</v>
      </c>
      <c r="B4354" s="5">
        <f t="shared" si="341"/>
        <v>0.1065848411198493</v>
      </c>
      <c r="C4354" s="5">
        <f t="shared" si="344"/>
        <v>0.13387056044653073</v>
      </c>
      <c r="D4354">
        <f t="shared" si="345"/>
        <v>466.83699094520153</v>
      </c>
      <c r="E4354" s="5">
        <f t="shared" si="342"/>
        <v>240.8783374647154</v>
      </c>
    </row>
    <row r="4355" spans="1:5">
      <c r="A4355" s="5">
        <f t="shared" si="343"/>
        <v>435400000</v>
      </c>
      <c r="B4355" s="5">
        <f t="shared" ref="B4355:B4418" si="346">A4355/(PI()*1300000000)</f>
        <v>0.10660932649570959</v>
      </c>
      <c r="C4355" s="5">
        <f t="shared" si="344"/>
        <v>0.13390131407861125</v>
      </c>
      <c r="D4355">
        <f t="shared" si="345"/>
        <v>466.72977069004645</v>
      </c>
      <c r="E4355" s="5">
        <f t="shared" ref="E4355:E4418" si="347">($G$2*299792458/$G$6/2*9)^2/(4*$G$3*A4355)*(1+($G$7*$G$3*A4355)/($G$2*299792458/$G$6/2*9))^2</f>
        <v>240.82349276311581</v>
      </c>
    </row>
    <row r="4356" spans="1:5">
      <c r="A4356" s="5">
        <f t="shared" si="343"/>
        <v>435500000</v>
      </c>
      <c r="B4356" s="5">
        <f t="shared" si="346"/>
        <v>0.10663381187156988</v>
      </c>
      <c r="C4356" s="5">
        <f t="shared" si="344"/>
        <v>0.13393206771069177</v>
      </c>
      <c r="D4356">
        <f t="shared" si="345"/>
        <v>466.62259967496266</v>
      </c>
      <c r="E4356" s="5">
        <f t="shared" si="347"/>
        <v>240.76867324899607</v>
      </c>
    </row>
    <row r="4357" spans="1:5">
      <c r="A4357" s="5">
        <f t="shared" si="343"/>
        <v>435600000</v>
      </c>
      <c r="B4357" s="5">
        <f t="shared" si="346"/>
        <v>0.10665829724743017</v>
      </c>
      <c r="C4357" s="5">
        <f t="shared" si="344"/>
        <v>0.13396282134277229</v>
      </c>
      <c r="D4357">
        <f t="shared" si="345"/>
        <v>466.51547786603817</v>
      </c>
      <c r="E4357" s="5">
        <f t="shared" si="347"/>
        <v>240.71387890500947</v>
      </c>
    </row>
    <row r="4358" spans="1:5">
      <c r="A4358" s="5">
        <f t="shared" si="343"/>
        <v>435700000</v>
      </c>
      <c r="B4358" s="5">
        <f t="shared" si="346"/>
        <v>0.10668278262329046</v>
      </c>
      <c r="C4358" s="5">
        <f t="shared" si="344"/>
        <v>0.13399357497485281</v>
      </c>
      <c r="D4358">
        <f t="shared" si="345"/>
        <v>466.40840522939226</v>
      </c>
      <c r="E4358" s="5">
        <f t="shared" si="347"/>
        <v>240.65910971382533</v>
      </c>
    </row>
    <row r="4359" spans="1:5">
      <c r="A4359" s="5">
        <f t="shared" si="343"/>
        <v>435800000</v>
      </c>
      <c r="B4359" s="5">
        <f t="shared" si="346"/>
        <v>0.10670726799915076</v>
      </c>
      <c r="C4359" s="5">
        <f t="shared" si="344"/>
        <v>0.13402432860693336</v>
      </c>
      <c r="D4359">
        <f t="shared" si="345"/>
        <v>466.30138173117524</v>
      </c>
      <c r="E4359" s="5">
        <f t="shared" si="347"/>
        <v>240.60436565812864</v>
      </c>
    </row>
    <row r="4360" spans="1:5">
      <c r="A4360" s="5">
        <f t="shared" si="343"/>
        <v>435900000</v>
      </c>
      <c r="B4360" s="5">
        <f t="shared" si="346"/>
        <v>0.10673175337501105</v>
      </c>
      <c r="C4360" s="5">
        <f t="shared" si="344"/>
        <v>0.13405508223901388</v>
      </c>
      <c r="D4360">
        <f t="shared" si="345"/>
        <v>466.1944073375688</v>
      </c>
      <c r="E4360" s="5">
        <f t="shared" si="347"/>
        <v>240.54964672062042</v>
      </c>
    </row>
    <row r="4361" spans="1:5">
      <c r="A4361" s="5">
        <f t="shared" si="343"/>
        <v>436000000</v>
      </c>
      <c r="B4361" s="5">
        <f t="shared" si="346"/>
        <v>0.10675623875087134</v>
      </c>
      <c r="C4361" s="5">
        <f t="shared" si="344"/>
        <v>0.13408583587109441</v>
      </c>
      <c r="D4361">
        <f t="shared" si="345"/>
        <v>466.08748201478488</v>
      </c>
      <c r="E4361" s="5">
        <f t="shared" si="347"/>
        <v>240.49495288401744</v>
      </c>
    </row>
    <row r="4362" spans="1:5">
      <c r="A4362" s="5">
        <f t="shared" si="343"/>
        <v>436100000</v>
      </c>
      <c r="B4362" s="5">
        <f t="shared" si="346"/>
        <v>0.10678072412673163</v>
      </c>
      <c r="C4362" s="5">
        <f t="shared" si="344"/>
        <v>0.13411658950317493</v>
      </c>
      <c r="D4362">
        <f t="shared" si="345"/>
        <v>465.98060572906724</v>
      </c>
      <c r="E4362" s="5">
        <f t="shared" si="347"/>
        <v>240.44028413105241</v>
      </c>
    </row>
    <row r="4363" spans="1:5">
      <c r="A4363" s="5">
        <f t="shared" si="343"/>
        <v>436200000</v>
      </c>
      <c r="B4363" s="5">
        <f t="shared" si="346"/>
        <v>0.10680520950259192</v>
      </c>
      <c r="C4363" s="5">
        <f t="shared" si="344"/>
        <v>0.13414734313525545</v>
      </c>
      <c r="D4363">
        <f t="shared" si="345"/>
        <v>465.87377844669015</v>
      </c>
      <c r="E4363" s="5">
        <f t="shared" si="347"/>
        <v>240.38564044447392</v>
      </c>
    </row>
    <row r="4364" spans="1:5">
      <c r="A4364" s="5">
        <f t="shared" si="343"/>
        <v>436300000</v>
      </c>
      <c r="B4364" s="5">
        <f t="shared" si="346"/>
        <v>0.10682969487845222</v>
      </c>
      <c r="C4364" s="5">
        <f t="shared" si="344"/>
        <v>0.134178096767336</v>
      </c>
      <c r="D4364">
        <f t="shared" si="345"/>
        <v>465.76700013395873</v>
      </c>
      <c r="E4364" s="5">
        <f t="shared" si="347"/>
        <v>240.3310218070464</v>
      </c>
    </row>
    <row r="4365" spans="1:5">
      <c r="A4365" s="5">
        <f t="shared" si="343"/>
        <v>436400000</v>
      </c>
      <c r="B4365" s="5">
        <f t="shared" si="346"/>
        <v>0.10685418025431251</v>
      </c>
      <c r="C4365" s="5">
        <f t="shared" si="344"/>
        <v>0.13420885039941652</v>
      </c>
      <c r="D4365">
        <f t="shared" si="345"/>
        <v>465.6602707572095</v>
      </c>
      <c r="E4365" s="5">
        <f t="shared" si="347"/>
        <v>240.27642820154972</v>
      </c>
    </row>
    <row r="4366" spans="1:5">
      <c r="A4366" s="5">
        <f t="shared" si="343"/>
        <v>436500000</v>
      </c>
      <c r="B4366" s="5">
        <f t="shared" si="346"/>
        <v>0.1068786656301728</v>
      </c>
      <c r="C4366" s="5">
        <f t="shared" si="344"/>
        <v>0.13423960403149704</v>
      </c>
      <c r="D4366">
        <f t="shared" si="345"/>
        <v>465.55359028280924</v>
      </c>
      <c r="E4366" s="5">
        <f t="shared" si="347"/>
        <v>240.22185961078</v>
      </c>
    </row>
    <row r="4367" spans="1:5">
      <c r="A4367" s="5">
        <f t="shared" si="343"/>
        <v>436600000</v>
      </c>
      <c r="B4367" s="5">
        <f t="shared" si="346"/>
        <v>0.10690315100603309</v>
      </c>
      <c r="C4367" s="5">
        <f t="shared" si="344"/>
        <v>0.13427035766357756</v>
      </c>
      <c r="D4367">
        <f t="shared" si="345"/>
        <v>465.44695867715581</v>
      </c>
      <c r="E4367" s="5">
        <f t="shared" si="347"/>
        <v>240.16731601754884</v>
      </c>
    </row>
    <row r="4368" spans="1:5">
      <c r="A4368" s="5">
        <f t="shared" si="343"/>
        <v>436700000</v>
      </c>
      <c r="B4368" s="5">
        <f t="shared" si="346"/>
        <v>0.10692763638189338</v>
      </c>
      <c r="C4368" s="5">
        <f t="shared" si="344"/>
        <v>0.13430111129565808</v>
      </c>
      <c r="D4368">
        <f t="shared" si="345"/>
        <v>465.34037590667788</v>
      </c>
      <c r="E4368" s="5">
        <f t="shared" si="347"/>
        <v>240.11279740468376</v>
      </c>
    </row>
    <row r="4369" spans="1:5">
      <c r="A4369" s="5">
        <f t="shared" si="343"/>
        <v>436800000</v>
      </c>
      <c r="B4369" s="5">
        <f t="shared" si="346"/>
        <v>0.10695212175775368</v>
      </c>
      <c r="C4369" s="5">
        <f t="shared" si="344"/>
        <v>0.1343318649277386</v>
      </c>
      <c r="D4369">
        <f t="shared" si="345"/>
        <v>465.23384193783477</v>
      </c>
      <c r="E4369" s="5">
        <f t="shared" si="347"/>
        <v>240.05830375502779</v>
      </c>
    </row>
    <row r="4370" spans="1:5">
      <c r="A4370" s="5">
        <f t="shared" si="343"/>
        <v>436900000</v>
      </c>
      <c r="B4370" s="5">
        <f t="shared" si="346"/>
        <v>0.10697660713361397</v>
      </c>
      <c r="C4370" s="5">
        <f t="shared" si="344"/>
        <v>0.13436261855981915</v>
      </c>
      <c r="D4370">
        <f t="shared" si="345"/>
        <v>465.12735673711654</v>
      </c>
      <c r="E4370" s="5">
        <f t="shared" si="347"/>
        <v>240.00383505143998</v>
      </c>
    </row>
    <row r="4371" spans="1:5">
      <c r="A4371" s="5">
        <f t="shared" si="343"/>
        <v>437000000</v>
      </c>
      <c r="B4371" s="5">
        <f t="shared" si="346"/>
        <v>0.10700109250947426</v>
      </c>
      <c r="C4371" s="5">
        <f t="shared" si="344"/>
        <v>0.13439337219189967</v>
      </c>
      <c r="D4371">
        <f t="shared" si="345"/>
        <v>465.02092027104402</v>
      </c>
      <c r="E4371" s="5">
        <f t="shared" si="347"/>
        <v>239.9493912767947</v>
      </c>
    </row>
    <row r="4372" spans="1:5">
      <c r="A4372" s="5">
        <f t="shared" si="343"/>
        <v>437100000</v>
      </c>
      <c r="B4372" s="5">
        <f t="shared" si="346"/>
        <v>0.10702557788533455</v>
      </c>
      <c r="C4372" s="5">
        <f t="shared" si="344"/>
        <v>0.1344241258239802</v>
      </c>
      <c r="D4372">
        <f t="shared" si="345"/>
        <v>464.91453250616848</v>
      </c>
      <c r="E4372" s="5">
        <f t="shared" si="347"/>
        <v>239.89497241398229</v>
      </c>
    </row>
    <row r="4373" spans="1:5">
      <c r="A4373" s="5">
        <f t="shared" si="343"/>
        <v>437200000</v>
      </c>
      <c r="B4373" s="5">
        <f t="shared" si="346"/>
        <v>0.10705006326119484</v>
      </c>
      <c r="C4373" s="5">
        <f t="shared" si="344"/>
        <v>0.13445487945606072</v>
      </c>
      <c r="D4373">
        <f t="shared" si="345"/>
        <v>464.80819340907186</v>
      </c>
      <c r="E4373" s="5">
        <f t="shared" si="347"/>
        <v>239.84057844590865</v>
      </c>
    </row>
    <row r="4374" spans="1:5">
      <c r="A4374" s="5">
        <f t="shared" si="343"/>
        <v>437300000</v>
      </c>
      <c r="B4374" s="5">
        <f t="shared" si="346"/>
        <v>0.10707454863705514</v>
      </c>
      <c r="C4374" s="5">
        <f t="shared" si="344"/>
        <v>0.13448563308814124</v>
      </c>
      <c r="D4374">
        <f t="shared" si="345"/>
        <v>464.70190294636683</v>
      </c>
      <c r="E4374" s="5">
        <f t="shared" si="347"/>
        <v>239.78620935549515</v>
      </c>
    </row>
    <row r="4375" spans="1:5">
      <c r="A4375" s="5">
        <f t="shared" si="343"/>
        <v>437400000</v>
      </c>
      <c r="B4375" s="5">
        <f t="shared" si="346"/>
        <v>0.10709903401291543</v>
      </c>
      <c r="C4375" s="5">
        <f t="shared" si="344"/>
        <v>0.13451638672022176</v>
      </c>
      <c r="D4375">
        <f t="shared" si="345"/>
        <v>464.59566108469647</v>
      </c>
      <c r="E4375" s="5">
        <f t="shared" si="347"/>
        <v>239.73186512567895</v>
      </c>
    </row>
    <row r="4376" spans="1:5">
      <c r="A4376" s="5">
        <f t="shared" si="343"/>
        <v>437500000</v>
      </c>
      <c r="B4376" s="5">
        <f t="shared" si="346"/>
        <v>0.10712351938877572</v>
      </c>
      <c r="C4376" s="5">
        <f t="shared" si="344"/>
        <v>0.13454714035230231</v>
      </c>
      <c r="D4376">
        <f t="shared" si="345"/>
        <v>464.48946779073418</v>
      </c>
      <c r="E4376" s="5">
        <f t="shared" si="347"/>
        <v>239.67754573941295</v>
      </c>
    </row>
    <row r="4377" spans="1:5">
      <c r="A4377" s="5">
        <f t="shared" si="343"/>
        <v>437600000</v>
      </c>
      <c r="B4377" s="5">
        <f t="shared" si="346"/>
        <v>0.10714800476463601</v>
      </c>
      <c r="C4377" s="5">
        <f t="shared" si="344"/>
        <v>0.13457789398438283</v>
      </c>
      <c r="D4377">
        <f t="shared" si="345"/>
        <v>464.38332303118426</v>
      </c>
      <c r="E4377" s="5">
        <f t="shared" si="347"/>
        <v>239.62325117966526</v>
      </c>
    </row>
    <row r="4378" spans="1:5">
      <c r="A4378" s="5">
        <f t="shared" si="343"/>
        <v>437700000</v>
      </c>
      <c r="B4378" s="5">
        <f t="shared" si="346"/>
        <v>0.1071724901404963</v>
      </c>
      <c r="C4378" s="5">
        <f t="shared" si="344"/>
        <v>0.13460864761646335</v>
      </c>
      <c r="D4378">
        <f t="shared" si="345"/>
        <v>464.27722677278098</v>
      </c>
      <c r="E4378" s="5">
        <f t="shared" si="347"/>
        <v>239.56898142941986</v>
      </c>
    </row>
    <row r="4379" spans="1:5">
      <c r="A4379" s="5">
        <f t="shared" si="343"/>
        <v>437800000</v>
      </c>
      <c r="B4379" s="5">
        <f t="shared" si="346"/>
        <v>0.1071969755163566</v>
      </c>
      <c r="C4379" s="5">
        <f t="shared" si="344"/>
        <v>0.13463940124854387</v>
      </c>
      <c r="D4379">
        <f t="shared" si="345"/>
        <v>464.17117898228929</v>
      </c>
      <c r="E4379" s="5">
        <f t="shared" si="347"/>
        <v>239.5147364716762</v>
      </c>
    </row>
    <row r="4380" spans="1:5">
      <c r="A4380" s="5">
        <f t="shared" si="343"/>
        <v>437900000</v>
      </c>
      <c r="B4380" s="5">
        <f t="shared" si="346"/>
        <v>0.10722146089221689</v>
      </c>
      <c r="C4380" s="5">
        <f t="shared" si="344"/>
        <v>0.13467015488062439</v>
      </c>
      <c r="D4380">
        <f t="shared" si="345"/>
        <v>464.06517962650429</v>
      </c>
      <c r="E4380" s="5">
        <f t="shared" si="347"/>
        <v>239.4605162894492</v>
      </c>
    </row>
    <row r="4381" spans="1:5">
      <c r="A4381" s="5">
        <f t="shared" si="343"/>
        <v>438000000</v>
      </c>
      <c r="B4381" s="5">
        <f t="shared" si="346"/>
        <v>0.10724594626807718</v>
      </c>
      <c r="C4381" s="5">
        <f t="shared" si="344"/>
        <v>0.13470090851270494</v>
      </c>
      <c r="D4381">
        <f t="shared" si="345"/>
        <v>463.9592286722517</v>
      </c>
      <c r="E4381" s="5">
        <f t="shared" si="347"/>
        <v>239.40632086576932</v>
      </c>
    </row>
    <row r="4382" spans="1:5">
      <c r="A4382" s="5">
        <f t="shared" si="343"/>
        <v>438100000</v>
      </c>
      <c r="B4382" s="5">
        <f t="shared" si="346"/>
        <v>0.10727043164393746</v>
      </c>
      <c r="C4382" s="5">
        <f t="shared" si="344"/>
        <v>0.13473166214478546</v>
      </c>
      <c r="D4382">
        <f t="shared" si="345"/>
        <v>463.85332608638709</v>
      </c>
      <c r="E4382" s="5">
        <f t="shared" si="347"/>
        <v>239.35215018368268</v>
      </c>
    </row>
    <row r="4383" spans="1:5">
      <c r="A4383" s="5">
        <f t="shared" si="343"/>
        <v>438200000</v>
      </c>
      <c r="B4383" s="5">
        <f t="shared" si="346"/>
        <v>0.10729491701979775</v>
      </c>
      <c r="C4383" s="5">
        <f t="shared" si="344"/>
        <v>0.13476241577686598</v>
      </c>
      <c r="D4383">
        <f t="shared" si="345"/>
        <v>463.74747183579694</v>
      </c>
      <c r="E4383" s="5">
        <f t="shared" si="347"/>
        <v>239.29800422625044</v>
      </c>
    </row>
    <row r="4384" spans="1:5">
      <c r="A4384" s="5">
        <f t="shared" si="343"/>
        <v>438300000</v>
      </c>
      <c r="B4384" s="5">
        <f t="shared" si="346"/>
        <v>0.10731940239565804</v>
      </c>
      <c r="C4384" s="5">
        <f t="shared" si="344"/>
        <v>0.13479316940894651</v>
      </c>
      <c r="D4384">
        <f t="shared" si="345"/>
        <v>463.64166588739727</v>
      </c>
      <c r="E4384" s="5">
        <f t="shared" si="347"/>
        <v>239.24388297654963</v>
      </c>
    </row>
    <row r="4385" spans="1:5">
      <c r="A4385" s="5">
        <f t="shared" si="343"/>
        <v>438400000</v>
      </c>
      <c r="B4385" s="5">
        <f t="shared" si="346"/>
        <v>0.10734388777151833</v>
      </c>
      <c r="C4385" s="5">
        <f t="shared" si="344"/>
        <v>0.13482392304102703</v>
      </c>
      <c r="D4385">
        <f t="shared" si="345"/>
        <v>463.53590820813469</v>
      </c>
      <c r="E4385" s="5">
        <f t="shared" si="347"/>
        <v>239.18978641767259</v>
      </c>
    </row>
    <row r="4386" spans="1:5">
      <c r="A4386" s="5">
        <f t="shared" si="343"/>
        <v>438500000</v>
      </c>
      <c r="B4386" s="5">
        <f t="shared" si="346"/>
        <v>0.10736837314737863</v>
      </c>
      <c r="C4386" s="5">
        <f t="shared" si="344"/>
        <v>0.13485467667310755</v>
      </c>
      <c r="D4386">
        <f t="shared" si="345"/>
        <v>463.43019876498568</v>
      </c>
      <c r="E4386" s="5">
        <f t="shared" si="347"/>
        <v>239.13571453272709</v>
      </c>
    </row>
    <row r="4387" spans="1:5">
      <c r="A4387" s="5">
        <f t="shared" si="343"/>
        <v>438600000</v>
      </c>
      <c r="B4387" s="5">
        <f t="shared" si="346"/>
        <v>0.10739285852323892</v>
      </c>
      <c r="C4387" s="5">
        <f t="shared" si="344"/>
        <v>0.1348854303051881</v>
      </c>
      <c r="D4387">
        <f t="shared" si="345"/>
        <v>463.32453752495707</v>
      </c>
      <c r="E4387" s="5">
        <f t="shared" si="347"/>
        <v>239.08166730483632</v>
      </c>
    </row>
    <row r="4388" spans="1:5">
      <c r="A4388" s="5">
        <f t="shared" si="343"/>
        <v>438700000</v>
      </c>
      <c r="B4388" s="5">
        <f t="shared" si="346"/>
        <v>0.10741734389909921</v>
      </c>
      <c r="C4388" s="5">
        <f t="shared" si="344"/>
        <v>0.13491618393726862</v>
      </c>
      <c r="D4388">
        <f t="shared" si="345"/>
        <v>463.21892445508604</v>
      </c>
      <c r="E4388" s="5">
        <f t="shared" si="347"/>
        <v>239.02764471713874</v>
      </c>
    </row>
    <row r="4389" spans="1:5">
      <c r="A4389" s="5">
        <f t="shared" si="343"/>
        <v>438800000</v>
      </c>
      <c r="B4389" s="5">
        <f t="shared" si="346"/>
        <v>0.1074418292749595</v>
      </c>
      <c r="C4389" s="5">
        <f t="shared" si="344"/>
        <v>0.13494693756934914</v>
      </c>
      <c r="D4389">
        <f t="shared" si="345"/>
        <v>463.113359522439</v>
      </c>
      <c r="E4389" s="5">
        <f t="shared" si="347"/>
        <v>238.97364675278834</v>
      </c>
    </row>
    <row r="4390" spans="1:5">
      <c r="A4390" s="5">
        <f t="shared" si="343"/>
        <v>438900000</v>
      </c>
      <c r="B4390" s="5">
        <f t="shared" si="346"/>
        <v>0.10746631465081979</v>
      </c>
      <c r="C4390" s="5">
        <f t="shared" si="344"/>
        <v>0.13497769120142966</v>
      </c>
      <c r="D4390">
        <f t="shared" si="345"/>
        <v>463.00784269411309</v>
      </c>
      <c r="E4390" s="5">
        <f t="shared" si="347"/>
        <v>238.9196733949544</v>
      </c>
    </row>
    <row r="4391" spans="1:5">
      <c r="A4391" s="5">
        <f t="shared" si="343"/>
        <v>439000000</v>
      </c>
      <c r="B4391" s="5">
        <f t="shared" si="346"/>
        <v>0.10749080002668009</v>
      </c>
      <c r="C4391" s="5">
        <f t="shared" si="344"/>
        <v>0.13500844483351018</v>
      </c>
      <c r="D4391">
        <f t="shared" si="345"/>
        <v>462.90237393723515</v>
      </c>
      <c r="E4391" s="5">
        <f t="shared" si="347"/>
        <v>238.86572462682167</v>
      </c>
    </row>
    <row r="4392" spans="1:5">
      <c r="A4392" s="5">
        <f t="shared" si="343"/>
        <v>439100000</v>
      </c>
      <c r="B4392" s="5">
        <f t="shared" si="346"/>
        <v>0.10751528540254038</v>
      </c>
      <c r="C4392" s="5">
        <f t="shared" si="344"/>
        <v>0.13503919846559073</v>
      </c>
      <c r="D4392">
        <f t="shared" si="345"/>
        <v>462.79695321896196</v>
      </c>
      <c r="E4392" s="5">
        <f t="shared" si="347"/>
        <v>238.81180043158977</v>
      </c>
    </row>
    <row r="4393" spans="1:5">
      <c r="A4393" s="5">
        <f t="shared" si="343"/>
        <v>439200000</v>
      </c>
      <c r="B4393" s="5">
        <f t="shared" si="346"/>
        <v>0.10753977077840067</v>
      </c>
      <c r="C4393" s="5">
        <f t="shared" si="344"/>
        <v>0.13506995209767125</v>
      </c>
      <c r="D4393">
        <f t="shared" si="345"/>
        <v>462.69158050648048</v>
      </c>
      <c r="E4393" s="5">
        <f t="shared" si="347"/>
        <v>238.75790079247409</v>
      </c>
    </row>
    <row r="4394" spans="1:5">
      <c r="A4394" s="5">
        <f t="shared" si="343"/>
        <v>439300000</v>
      </c>
      <c r="B4394" s="5">
        <f t="shared" si="346"/>
        <v>0.10756425615426096</v>
      </c>
      <c r="C4394" s="5">
        <f t="shared" si="344"/>
        <v>0.13510070572975177</v>
      </c>
      <c r="D4394">
        <f t="shared" si="345"/>
        <v>462.58625576700712</v>
      </c>
      <c r="E4394" s="5">
        <f t="shared" si="347"/>
        <v>238.70402569270522</v>
      </c>
    </row>
    <row r="4395" spans="1:5">
      <c r="A4395" s="5">
        <f t="shared" si="343"/>
        <v>439400000</v>
      </c>
      <c r="B4395" s="5">
        <f t="shared" si="346"/>
        <v>0.10758874153012125</v>
      </c>
      <c r="C4395" s="5">
        <f t="shared" si="344"/>
        <v>0.1351314593618323</v>
      </c>
      <c r="D4395">
        <f t="shared" si="345"/>
        <v>462.48097896778842</v>
      </c>
      <c r="E4395" s="5">
        <f t="shared" si="347"/>
        <v>238.65017511552878</v>
      </c>
    </row>
    <row r="4396" spans="1:5">
      <c r="A4396" s="5">
        <f t="shared" si="343"/>
        <v>439500000</v>
      </c>
      <c r="B4396" s="5">
        <f t="shared" si="346"/>
        <v>0.10761322690598155</v>
      </c>
      <c r="C4396" s="5">
        <f t="shared" si="344"/>
        <v>0.13516221299391282</v>
      </c>
      <c r="D4396">
        <f t="shared" si="345"/>
        <v>462.37575007610064</v>
      </c>
      <c r="E4396" s="5">
        <f t="shared" si="347"/>
        <v>238.59634904420597</v>
      </c>
    </row>
    <row r="4397" spans="1:5">
      <c r="A4397" s="5">
        <f t="shared" si="343"/>
        <v>439600000</v>
      </c>
      <c r="B4397" s="5">
        <f t="shared" si="346"/>
        <v>0.10763771228184184</v>
      </c>
      <c r="C4397" s="5">
        <f t="shared" si="344"/>
        <v>0.13519296662599334</v>
      </c>
      <c r="D4397">
        <f t="shared" si="345"/>
        <v>462.27056905924985</v>
      </c>
      <c r="E4397" s="5">
        <f t="shared" si="347"/>
        <v>238.54254746201292</v>
      </c>
    </row>
    <row r="4398" spans="1:5">
      <c r="A4398" s="5">
        <f t="shared" ref="A4398:A4461" si="348">A4397+100000</f>
        <v>439700000</v>
      </c>
      <c r="B4398" s="5">
        <f t="shared" si="346"/>
        <v>0.10766219765770213</v>
      </c>
      <c r="C4398" s="5">
        <f t="shared" ref="C4398:C4461" si="349">1.256*A4398/(PI()*$G$6)</f>
        <v>0.13522372025807389</v>
      </c>
      <c r="D4398">
        <f t="shared" ref="D4398:D4461" si="350">($G$2*299792458/$G$6/2*9)^2/(4*$G$3*A4398*(1-EXP(-(C4398/B4398)))^2)</f>
        <v>462.16543588457182</v>
      </c>
      <c r="E4398" s="5">
        <f t="shared" si="347"/>
        <v>238.4887703522412</v>
      </c>
    </row>
    <row r="4399" spans="1:5">
      <c r="A4399" s="5">
        <f t="shared" si="348"/>
        <v>439800000</v>
      </c>
      <c r="B4399" s="5">
        <f t="shared" si="346"/>
        <v>0.10768668303356242</v>
      </c>
      <c r="C4399" s="5">
        <f t="shared" si="349"/>
        <v>0.13525447389015441</v>
      </c>
      <c r="D4399">
        <f t="shared" si="350"/>
        <v>462.06035051943206</v>
      </c>
      <c r="E4399" s="5">
        <f t="shared" si="347"/>
        <v>238.43501769819738</v>
      </c>
    </row>
    <row r="4400" spans="1:5">
      <c r="A4400" s="5">
        <f t="shared" si="348"/>
        <v>439900000</v>
      </c>
      <c r="B4400" s="5">
        <f t="shared" si="346"/>
        <v>0.10771116840942271</v>
      </c>
      <c r="C4400" s="5">
        <f t="shared" si="349"/>
        <v>0.13528522752223493</v>
      </c>
      <c r="D4400">
        <f t="shared" si="350"/>
        <v>461.95531293122582</v>
      </c>
      <c r="E4400" s="5">
        <f t="shared" si="347"/>
        <v>238.38128948320352</v>
      </c>
    </row>
    <row r="4401" spans="1:5">
      <c r="A4401" s="5">
        <f t="shared" si="348"/>
        <v>440000000</v>
      </c>
      <c r="B4401" s="5">
        <f t="shared" si="346"/>
        <v>0.10773565378528301</v>
      </c>
      <c r="C4401" s="5">
        <f t="shared" si="349"/>
        <v>0.13531598115431545</v>
      </c>
      <c r="D4401">
        <f t="shared" si="350"/>
        <v>461.85032308737777</v>
      </c>
      <c r="E4401" s="5">
        <f t="shared" si="347"/>
        <v>238.32758569059635</v>
      </c>
    </row>
    <row r="4402" spans="1:5">
      <c r="A4402" s="5">
        <f t="shared" si="348"/>
        <v>440100000</v>
      </c>
      <c r="B4402" s="5">
        <f t="shared" si="346"/>
        <v>0.1077601391611433</v>
      </c>
      <c r="C4402" s="5">
        <f t="shared" si="349"/>
        <v>0.13534673478639597</v>
      </c>
      <c r="D4402">
        <f t="shared" si="350"/>
        <v>461.74538095534251</v>
      </c>
      <c r="E4402" s="5">
        <f t="shared" si="347"/>
        <v>238.27390630372813</v>
      </c>
    </row>
    <row r="4403" spans="1:5">
      <c r="A4403" s="5">
        <f t="shared" si="348"/>
        <v>440200000</v>
      </c>
      <c r="B4403" s="5">
        <f t="shared" si="346"/>
        <v>0.10778462453700359</v>
      </c>
      <c r="C4403" s="5">
        <f t="shared" si="349"/>
        <v>0.13537748841847649</v>
      </c>
      <c r="D4403">
        <f t="shared" si="350"/>
        <v>461.64048650260389</v>
      </c>
      <c r="E4403" s="5">
        <f t="shared" si="347"/>
        <v>238.2202513059662</v>
      </c>
    </row>
    <row r="4404" spans="1:5">
      <c r="A4404" s="5">
        <f t="shared" si="348"/>
        <v>440300000</v>
      </c>
      <c r="B4404" s="5">
        <f t="shared" si="346"/>
        <v>0.10780910991286388</v>
      </c>
      <c r="C4404" s="5">
        <f t="shared" si="349"/>
        <v>0.13540824205055704</v>
      </c>
      <c r="D4404">
        <f t="shared" si="350"/>
        <v>461.5356396966755</v>
      </c>
      <c r="E4404" s="5">
        <f t="shared" si="347"/>
        <v>238.16662068069289</v>
      </c>
    </row>
    <row r="4405" spans="1:5">
      <c r="A4405" s="5">
        <f t="shared" si="348"/>
        <v>440400000</v>
      </c>
      <c r="B4405" s="5">
        <f t="shared" si="346"/>
        <v>0.10783359528872417</v>
      </c>
      <c r="C4405" s="5">
        <f t="shared" si="349"/>
        <v>0.13543899568263756</v>
      </c>
      <c r="D4405">
        <f t="shared" si="350"/>
        <v>461.43084050510043</v>
      </c>
      <c r="E4405" s="5">
        <f t="shared" si="347"/>
        <v>238.11301441130573</v>
      </c>
    </row>
    <row r="4406" spans="1:5">
      <c r="A4406" s="5">
        <f t="shared" si="348"/>
        <v>440500000</v>
      </c>
      <c r="B4406" s="5">
        <f t="shared" si="346"/>
        <v>0.10785808066458447</v>
      </c>
      <c r="C4406" s="5">
        <f t="shared" si="349"/>
        <v>0.13546974931471809</v>
      </c>
      <c r="D4406">
        <f t="shared" si="350"/>
        <v>461.32608889545116</v>
      </c>
      <c r="E4406" s="5">
        <f t="shared" si="347"/>
        <v>238.05943248121724</v>
      </c>
    </row>
    <row r="4407" spans="1:5">
      <c r="A4407" s="5">
        <f t="shared" si="348"/>
        <v>440600000</v>
      </c>
      <c r="B4407" s="5">
        <f t="shared" si="346"/>
        <v>0.10788256604044476</v>
      </c>
      <c r="C4407" s="5">
        <f t="shared" si="349"/>
        <v>0.13550050294679861</v>
      </c>
      <c r="D4407">
        <f t="shared" si="350"/>
        <v>461.22138483532962</v>
      </c>
      <c r="E4407" s="5">
        <f t="shared" si="347"/>
        <v>238.00587487385516</v>
      </c>
    </row>
    <row r="4408" spans="1:5">
      <c r="A4408" s="5">
        <f t="shared" si="348"/>
        <v>440700000</v>
      </c>
      <c r="B4408" s="5">
        <f t="shared" si="346"/>
        <v>0.10790705141630505</v>
      </c>
      <c r="C4408" s="5">
        <f t="shared" si="349"/>
        <v>0.13553125657887913</v>
      </c>
      <c r="D4408">
        <f t="shared" si="350"/>
        <v>461.11672829236721</v>
      </c>
      <c r="E4408" s="5">
        <f t="shared" si="347"/>
        <v>237.95234157266202</v>
      </c>
    </row>
    <row r="4409" spans="1:5">
      <c r="A4409" s="5">
        <f t="shared" si="348"/>
        <v>440800000</v>
      </c>
      <c r="B4409" s="5">
        <f t="shared" si="346"/>
        <v>0.10793153679216534</v>
      </c>
      <c r="C4409" s="5">
        <f t="shared" si="349"/>
        <v>0.13556201021095968</v>
      </c>
      <c r="D4409">
        <f t="shared" si="350"/>
        <v>461.01211923422466</v>
      </c>
      <c r="E4409" s="5">
        <f t="shared" si="347"/>
        <v>237.89883256109562</v>
      </c>
    </row>
    <row r="4410" spans="1:5">
      <c r="A4410" s="5">
        <f t="shared" si="348"/>
        <v>440900000</v>
      </c>
      <c r="B4410" s="5">
        <f t="shared" si="346"/>
        <v>0.10795602216802563</v>
      </c>
      <c r="C4410" s="5">
        <f t="shared" si="349"/>
        <v>0.1355927638430402</v>
      </c>
      <c r="D4410">
        <f t="shared" si="350"/>
        <v>460.90755762859203</v>
      </c>
      <c r="E4410" s="5">
        <f t="shared" si="347"/>
        <v>237.84534782262853</v>
      </c>
    </row>
    <row r="4411" spans="1:5">
      <c r="A4411" s="5">
        <f t="shared" si="348"/>
        <v>441000000</v>
      </c>
      <c r="B4411" s="5">
        <f t="shared" si="346"/>
        <v>0.10798050754388593</v>
      </c>
      <c r="C4411" s="5">
        <f t="shared" si="349"/>
        <v>0.13562351747512072</v>
      </c>
      <c r="D4411">
        <f t="shared" si="350"/>
        <v>460.8030434431887</v>
      </c>
      <c r="E4411" s="5">
        <f t="shared" si="347"/>
        <v>237.7918873407485</v>
      </c>
    </row>
    <row r="4412" spans="1:5">
      <c r="A4412" s="5">
        <f t="shared" si="348"/>
        <v>441100000</v>
      </c>
      <c r="B4412" s="5">
        <f t="shared" si="346"/>
        <v>0.10800499291974622</v>
      </c>
      <c r="C4412" s="5">
        <f t="shared" si="349"/>
        <v>0.13565427110720124</v>
      </c>
      <c r="D4412">
        <f t="shared" si="350"/>
        <v>460.69857664576341</v>
      </c>
      <c r="E4412" s="5">
        <f t="shared" si="347"/>
        <v>237.73845109895817</v>
      </c>
    </row>
    <row r="4413" spans="1:5">
      <c r="A4413" s="5">
        <f t="shared" si="348"/>
        <v>441200000</v>
      </c>
      <c r="B4413" s="5">
        <f t="shared" si="346"/>
        <v>0.10802947829560651</v>
      </c>
      <c r="C4413" s="5">
        <f t="shared" si="349"/>
        <v>0.13568502473928176</v>
      </c>
      <c r="D4413">
        <f t="shared" si="350"/>
        <v>460.59415720409385</v>
      </c>
      <c r="E4413" s="5">
        <f t="shared" si="347"/>
        <v>237.6850390807752</v>
      </c>
    </row>
    <row r="4414" spans="1:5">
      <c r="A4414" s="5">
        <f t="shared" si="348"/>
        <v>441300000</v>
      </c>
      <c r="B4414" s="5">
        <f t="shared" si="346"/>
        <v>0.1080539636714668</v>
      </c>
      <c r="C4414" s="5">
        <f t="shared" si="349"/>
        <v>0.13571577837136228</v>
      </c>
      <c r="D4414">
        <f t="shared" si="350"/>
        <v>460.48978508598736</v>
      </c>
      <c r="E4414" s="5">
        <f t="shared" si="347"/>
        <v>237.63165126973209</v>
      </c>
    </row>
    <row r="4415" spans="1:5">
      <c r="A4415" s="5">
        <f t="shared" si="348"/>
        <v>441400000</v>
      </c>
      <c r="B4415" s="5">
        <f t="shared" si="346"/>
        <v>0.10807844904732709</v>
      </c>
      <c r="C4415" s="5">
        <f t="shared" si="349"/>
        <v>0.13574653200344283</v>
      </c>
      <c r="D4415">
        <f t="shared" si="350"/>
        <v>460.38546025928008</v>
      </c>
      <c r="E4415" s="5">
        <f t="shared" si="347"/>
        <v>237.57828764937639</v>
      </c>
    </row>
    <row r="4416" spans="1:5">
      <c r="A4416" s="5">
        <f t="shared" si="348"/>
        <v>441500000</v>
      </c>
      <c r="B4416" s="5">
        <f t="shared" si="346"/>
        <v>0.10810293442318739</v>
      </c>
      <c r="C4416" s="5">
        <f t="shared" si="349"/>
        <v>0.13577728563552335</v>
      </c>
      <c r="D4416">
        <f t="shared" si="350"/>
        <v>460.28118269183739</v>
      </c>
      <c r="E4416" s="5">
        <f t="shared" si="347"/>
        <v>237.52494820327041</v>
      </c>
    </row>
    <row r="4417" spans="1:5">
      <c r="A4417" s="5">
        <f t="shared" si="348"/>
        <v>441600000</v>
      </c>
      <c r="B4417" s="5">
        <f t="shared" si="346"/>
        <v>0.10812741979904766</v>
      </c>
      <c r="C4417" s="5">
        <f t="shared" si="349"/>
        <v>0.13580803926760388</v>
      </c>
      <c r="D4417">
        <f t="shared" si="350"/>
        <v>460.17695235155395</v>
      </c>
      <c r="E4417" s="5">
        <f t="shared" si="347"/>
        <v>237.47163291499152</v>
      </c>
    </row>
    <row r="4418" spans="1:5">
      <c r="A4418" s="5">
        <f t="shared" si="348"/>
        <v>441700000</v>
      </c>
      <c r="B4418" s="5">
        <f t="shared" si="346"/>
        <v>0.10815190517490796</v>
      </c>
      <c r="C4418" s="5">
        <f t="shared" si="349"/>
        <v>0.1358387928996844</v>
      </c>
      <c r="D4418">
        <f t="shared" si="350"/>
        <v>460.07276920635326</v>
      </c>
      <c r="E4418" s="5">
        <f t="shared" si="347"/>
        <v>237.41834176813191</v>
      </c>
    </row>
    <row r="4419" spans="1:5">
      <c r="A4419" s="5">
        <f t="shared" si="348"/>
        <v>441800000</v>
      </c>
      <c r="B4419" s="5">
        <f t="shared" ref="B4419:B4482" si="351">A4419/(PI()*1300000000)</f>
        <v>0.10817639055076825</v>
      </c>
      <c r="C4419" s="5">
        <f t="shared" si="349"/>
        <v>0.13586954653176492</v>
      </c>
      <c r="D4419">
        <f t="shared" si="350"/>
        <v>459.9686332241879</v>
      </c>
      <c r="E4419" s="5">
        <f t="shared" ref="E4419:E4482" si="352">($G$2*299792458/$G$6/2*9)^2/(4*$G$3*A4419)*(1+($G$7*$G$3*A4419)/($G$2*299792458/$G$6/2*9))^2</f>
        <v>237.36507474629843</v>
      </c>
    </row>
    <row r="4420" spans="1:5">
      <c r="A4420" s="5">
        <f t="shared" si="348"/>
        <v>441900000</v>
      </c>
      <c r="B4420" s="5">
        <f t="shared" si="351"/>
        <v>0.10820087592662854</v>
      </c>
      <c r="C4420" s="5">
        <f t="shared" si="349"/>
        <v>0.13590030016384547</v>
      </c>
      <c r="D4420">
        <f t="shared" si="350"/>
        <v>459.86454437303951</v>
      </c>
      <c r="E4420" s="5">
        <f t="shared" si="352"/>
        <v>237.3118318331129</v>
      </c>
    </row>
    <row r="4421" spans="1:5">
      <c r="A4421" s="5">
        <f t="shared" si="348"/>
        <v>442000000</v>
      </c>
      <c r="B4421" s="5">
        <f t="shared" si="351"/>
        <v>0.10822536130248883</v>
      </c>
      <c r="C4421" s="5">
        <f t="shared" si="349"/>
        <v>0.13593105379592599</v>
      </c>
      <c r="D4421">
        <f t="shared" si="350"/>
        <v>459.76050262091894</v>
      </c>
      <c r="E4421" s="5">
        <f t="shared" si="352"/>
        <v>237.25861301221212</v>
      </c>
    </row>
    <row r="4422" spans="1:5">
      <c r="A4422" s="5">
        <f t="shared" si="348"/>
        <v>442100000</v>
      </c>
      <c r="B4422" s="5">
        <f t="shared" si="351"/>
        <v>0.10824984667834912</v>
      </c>
      <c r="C4422" s="5">
        <f t="shared" si="349"/>
        <v>0.13596180742800651</v>
      </c>
      <c r="D4422">
        <f t="shared" si="350"/>
        <v>459.65650793586576</v>
      </c>
      <c r="E4422" s="5">
        <f t="shared" si="352"/>
        <v>237.20541826724752</v>
      </c>
    </row>
    <row r="4423" spans="1:5">
      <c r="A4423" s="5">
        <f t="shared" si="348"/>
        <v>442200000</v>
      </c>
      <c r="B4423" s="5">
        <f t="shared" si="351"/>
        <v>0.10827433205420942</v>
      </c>
      <c r="C4423" s="5">
        <f t="shared" si="349"/>
        <v>0.13599256106008703</v>
      </c>
      <c r="D4423">
        <f t="shared" si="350"/>
        <v>459.55256028594806</v>
      </c>
      <c r="E4423" s="5">
        <f t="shared" si="352"/>
        <v>237.15224758188532</v>
      </c>
    </row>
    <row r="4424" spans="1:5">
      <c r="A4424" s="5">
        <f t="shared" si="348"/>
        <v>442300000</v>
      </c>
      <c r="B4424" s="5">
        <f t="shared" si="351"/>
        <v>0.10829881743006971</v>
      </c>
      <c r="C4424" s="5">
        <f t="shared" si="349"/>
        <v>0.13602331469216755</v>
      </c>
      <c r="D4424">
        <f t="shared" si="350"/>
        <v>459.44865963926344</v>
      </c>
      <c r="E4424" s="5">
        <f t="shared" si="352"/>
        <v>237.09910093980659</v>
      </c>
    </row>
    <row r="4425" spans="1:5">
      <c r="A4425" s="5">
        <f t="shared" si="348"/>
        <v>442400000</v>
      </c>
      <c r="B4425" s="5">
        <f t="shared" si="351"/>
        <v>0.10832330280593</v>
      </c>
      <c r="C4425" s="5">
        <f t="shared" si="349"/>
        <v>0.13605406832424807</v>
      </c>
      <c r="D4425">
        <f t="shared" si="350"/>
        <v>459.34480596393814</v>
      </c>
      <c r="E4425" s="5">
        <f t="shared" si="352"/>
        <v>237.04597832470708</v>
      </c>
    </row>
    <row r="4426" spans="1:5">
      <c r="A4426" s="5">
        <f t="shared" si="348"/>
        <v>442500000</v>
      </c>
      <c r="B4426" s="5">
        <f t="shared" si="351"/>
        <v>0.10834778818179029</v>
      </c>
      <c r="C4426" s="5">
        <f t="shared" si="349"/>
        <v>0.13608482195632862</v>
      </c>
      <c r="D4426">
        <f t="shared" si="350"/>
        <v>459.24099922812701</v>
      </c>
      <c r="E4426" s="5">
        <f t="shared" si="352"/>
        <v>236.99287972029737</v>
      </c>
    </row>
    <row r="4427" spans="1:5">
      <c r="A4427" s="5">
        <f t="shared" si="348"/>
        <v>442600000</v>
      </c>
      <c r="B4427" s="5">
        <f t="shared" si="351"/>
        <v>0.10837227355765058</v>
      </c>
      <c r="C4427" s="5">
        <f t="shared" si="349"/>
        <v>0.13611557558840914</v>
      </c>
      <c r="D4427">
        <f t="shared" si="350"/>
        <v>459.1372394000141</v>
      </c>
      <c r="E4427" s="5">
        <f t="shared" si="352"/>
        <v>236.93980511030273</v>
      </c>
    </row>
    <row r="4428" spans="1:5">
      <c r="A4428" s="5">
        <f t="shared" si="348"/>
        <v>442700000</v>
      </c>
      <c r="B4428" s="5">
        <f t="shared" si="351"/>
        <v>0.10839675893351088</v>
      </c>
      <c r="C4428" s="5">
        <f t="shared" si="349"/>
        <v>0.13614632922048966</v>
      </c>
      <c r="D4428">
        <f t="shared" si="350"/>
        <v>459.03352644781171</v>
      </c>
      <c r="E4428" s="5">
        <f t="shared" si="352"/>
        <v>236.88675447846299</v>
      </c>
    </row>
    <row r="4429" spans="1:5">
      <c r="A4429" s="5">
        <f t="shared" si="348"/>
        <v>442800000</v>
      </c>
      <c r="B4429" s="5">
        <f t="shared" si="351"/>
        <v>0.10842124430937117</v>
      </c>
      <c r="C4429" s="5">
        <f t="shared" si="349"/>
        <v>0.13617708285257019</v>
      </c>
      <c r="D4429">
        <f t="shared" si="350"/>
        <v>458.92986033976109</v>
      </c>
      <c r="E4429" s="5">
        <f t="shared" si="352"/>
        <v>236.83372780853279</v>
      </c>
    </row>
    <row r="4430" spans="1:5">
      <c r="A4430" s="5">
        <f t="shared" si="348"/>
        <v>442900000</v>
      </c>
      <c r="B4430" s="5">
        <f t="shared" si="351"/>
        <v>0.10844572968523146</v>
      </c>
      <c r="C4430" s="5">
        <f t="shared" si="349"/>
        <v>0.13620783648465071</v>
      </c>
      <c r="D4430">
        <f t="shared" si="350"/>
        <v>458.82624104413236</v>
      </c>
      <c r="E4430" s="5">
        <f t="shared" si="352"/>
        <v>236.78072508428156</v>
      </c>
    </row>
    <row r="4431" spans="1:5">
      <c r="A4431" s="5">
        <f t="shared" si="348"/>
        <v>443000000</v>
      </c>
      <c r="B4431" s="5">
        <f t="shared" si="351"/>
        <v>0.10847021506109175</v>
      </c>
      <c r="C4431" s="5">
        <f t="shared" si="349"/>
        <v>0.13623859011673123</v>
      </c>
      <c r="D4431">
        <f t="shared" si="350"/>
        <v>458.72266852922399</v>
      </c>
      <c r="E4431" s="5">
        <f t="shared" si="352"/>
        <v>236.72774628949313</v>
      </c>
    </row>
    <row r="4432" spans="1:5">
      <c r="A4432" s="5">
        <f t="shared" si="348"/>
        <v>443100000</v>
      </c>
      <c r="B4432" s="5">
        <f t="shared" si="351"/>
        <v>0.10849470043695204</v>
      </c>
      <c r="C4432" s="5">
        <f t="shared" si="349"/>
        <v>0.13626934374881178</v>
      </c>
      <c r="D4432">
        <f t="shared" si="350"/>
        <v>458.61914276336319</v>
      </c>
      <c r="E4432" s="5">
        <f t="shared" si="352"/>
        <v>236.67479140796618</v>
      </c>
    </row>
    <row r="4433" spans="1:5">
      <c r="A4433" s="5">
        <f t="shared" si="348"/>
        <v>443200000</v>
      </c>
      <c r="B4433" s="5">
        <f t="shared" si="351"/>
        <v>0.10851918581281234</v>
      </c>
      <c r="C4433" s="5">
        <f t="shared" si="349"/>
        <v>0.1363000973808923</v>
      </c>
      <c r="D4433">
        <f t="shared" si="350"/>
        <v>458.51566371490577</v>
      </c>
      <c r="E4433" s="5">
        <f t="shared" si="352"/>
        <v>236.62186042351391</v>
      </c>
    </row>
    <row r="4434" spans="1:5">
      <c r="A4434" s="5">
        <f t="shared" si="348"/>
        <v>443300000</v>
      </c>
      <c r="B4434" s="5">
        <f t="shared" si="351"/>
        <v>0.10854367118867263</v>
      </c>
      <c r="C4434" s="5">
        <f t="shared" si="349"/>
        <v>0.13633085101297282</v>
      </c>
      <c r="D4434">
        <f t="shared" si="350"/>
        <v>458.41223135223606</v>
      </c>
      <c r="E4434" s="5">
        <f t="shared" si="352"/>
        <v>236.56895331996424</v>
      </c>
    </row>
    <row r="4435" spans="1:5">
      <c r="A4435" s="5">
        <f t="shared" si="348"/>
        <v>443400000</v>
      </c>
      <c r="B4435" s="5">
        <f t="shared" si="351"/>
        <v>0.10856815656453292</v>
      </c>
      <c r="C4435" s="5">
        <f t="shared" si="349"/>
        <v>0.13636160464505334</v>
      </c>
      <c r="D4435">
        <f t="shared" si="350"/>
        <v>458.30884564376686</v>
      </c>
      <c r="E4435" s="5">
        <f t="shared" si="352"/>
        <v>236.51607008115957</v>
      </c>
    </row>
    <row r="4436" spans="1:5">
      <c r="A4436" s="5">
        <f t="shared" si="348"/>
        <v>443500000</v>
      </c>
      <c r="B4436" s="5">
        <f t="shared" si="351"/>
        <v>0.10859264194039321</v>
      </c>
      <c r="C4436" s="5">
        <f t="shared" si="349"/>
        <v>0.13639235827713386</v>
      </c>
      <c r="D4436">
        <f t="shared" si="350"/>
        <v>458.20550655793966</v>
      </c>
      <c r="E4436" s="5">
        <f t="shared" si="352"/>
        <v>236.46321069095674</v>
      </c>
    </row>
    <row r="4437" spans="1:5">
      <c r="A4437" s="5">
        <f t="shared" si="348"/>
        <v>443600000</v>
      </c>
      <c r="B4437" s="5">
        <f t="shared" si="351"/>
        <v>0.1086171273162535</v>
      </c>
      <c r="C4437" s="5">
        <f t="shared" si="349"/>
        <v>0.13642311190921441</v>
      </c>
      <c r="D4437">
        <f t="shared" si="350"/>
        <v>458.10221406322415</v>
      </c>
      <c r="E4437" s="5">
        <f t="shared" si="352"/>
        <v>236.4103751332274</v>
      </c>
    </row>
    <row r="4438" spans="1:5">
      <c r="A4438" s="5">
        <f t="shared" si="348"/>
        <v>443700000</v>
      </c>
      <c r="B4438" s="5">
        <f t="shared" si="351"/>
        <v>0.1086416126921138</v>
      </c>
      <c r="C4438" s="5">
        <f t="shared" si="349"/>
        <v>0.13645386554129493</v>
      </c>
      <c r="D4438">
        <f t="shared" si="350"/>
        <v>457.99896812811858</v>
      </c>
      <c r="E4438" s="5">
        <f t="shared" si="352"/>
        <v>236.35756339185767</v>
      </c>
    </row>
    <row r="4439" spans="1:5">
      <c r="A4439" s="5">
        <f t="shared" si="348"/>
        <v>443800000</v>
      </c>
      <c r="B4439" s="5">
        <f t="shared" si="351"/>
        <v>0.10866609806797409</v>
      </c>
      <c r="C4439" s="5">
        <f t="shared" si="349"/>
        <v>0.13648461917337545</v>
      </c>
      <c r="D4439">
        <f t="shared" si="350"/>
        <v>457.89576872114969</v>
      </c>
      <c r="E4439" s="5">
        <f t="shared" si="352"/>
        <v>236.30477545074811</v>
      </c>
    </row>
    <row r="4440" spans="1:5">
      <c r="A4440" s="5">
        <f t="shared" si="348"/>
        <v>443900000</v>
      </c>
      <c r="B4440" s="5">
        <f t="shared" si="351"/>
        <v>0.10869058344383438</v>
      </c>
      <c r="C4440" s="5">
        <f t="shared" si="349"/>
        <v>0.13651537280545598</v>
      </c>
      <c r="D4440">
        <f t="shared" si="350"/>
        <v>457.79261581087235</v>
      </c>
      <c r="E4440" s="5">
        <f t="shared" si="352"/>
        <v>236.25201129381387</v>
      </c>
    </row>
    <row r="4441" spans="1:5">
      <c r="A4441" s="5">
        <f t="shared" si="348"/>
        <v>444000000</v>
      </c>
      <c r="B4441" s="5">
        <f t="shared" si="351"/>
        <v>0.10871506881969467</v>
      </c>
      <c r="C4441" s="5">
        <f t="shared" si="349"/>
        <v>0.1365461264375365</v>
      </c>
      <c r="D4441">
        <f t="shared" si="350"/>
        <v>457.68950936586987</v>
      </c>
      <c r="E4441" s="5">
        <f t="shared" si="352"/>
        <v>236.19927090498453</v>
      </c>
    </row>
    <row r="4442" spans="1:5">
      <c r="A4442" s="5">
        <f t="shared" si="348"/>
        <v>444100000</v>
      </c>
      <c r="B4442" s="5">
        <f t="shared" si="351"/>
        <v>0.10873955419555496</v>
      </c>
      <c r="C4442" s="5">
        <f t="shared" si="349"/>
        <v>0.13657688006961702</v>
      </c>
      <c r="D4442">
        <f t="shared" si="350"/>
        <v>457.58644935475394</v>
      </c>
      <c r="E4442" s="5">
        <f t="shared" si="352"/>
        <v>236.14655426820423</v>
      </c>
    </row>
    <row r="4443" spans="1:5">
      <c r="A4443" s="5">
        <f t="shared" si="348"/>
        <v>444200000</v>
      </c>
      <c r="B4443" s="5">
        <f t="shared" si="351"/>
        <v>0.10876403957141526</v>
      </c>
      <c r="C4443" s="5">
        <f t="shared" si="349"/>
        <v>0.13660763370169757</v>
      </c>
      <c r="D4443">
        <f t="shared" si="350"/>
        <v>457.48343574616445</v>
      </c>
      <c r="E4443" s="5">
        <f t="shared" si="352"/>
        <v>236.09386136743146</v>
      </c>
    </row>
    <row r="4444" spans="1:5">
      <c r="A4444" s="5">
        <f t="shared" si="348"/>
        <v>444300000</v>
      </c>
      <c r="B4444" s="5">
        <f t="shared" si="351"/>
        <v>0.10878852494727555</v>
      </c>
      <c r="C4444" s="5">
        <f t="shared" si="349"/>
        <v>0.13663838733377809</v>
      </c>
      <c r="D4444">
        <f t="shared" si="350"/>
        <v>457.38046850876935</v>
      </c>
      <c r="E4444" s="5">
        <f t="shared" si="352"/>
        <v>236.04119218663936</v>
      </c>
    </row>
    <row r="4445" spans="1:5">
      <c r="A4445" s="5">
        <f t="shared" si="348"/>
        <v>444400000</v>
      </c>
      <c r="B4445" s="5">
        <f t="shared" si="351"/>
        <v>0.10881301032313584</v>
      </c>
      <c r="C4445" s="5">
        <f t="shared" si="349"/>
        <v>0.13666914096585861</v>
      </c>
      <c r="D4445">
        <f t="shared" si="350"/>
        <v>457.27754761126516</v>
      </c>
      <c r="E4445" s="5">
        <f t="shared" si="352"/>
        <v>235.98854670981513</v>
      </c>
    </row>
    <row r="4446" spans="1:5">
      <c r="A4446" s="5">
        <f t="shared" si="348"/>
        <v>444500000</v>
      </c>
      <c r="B4446" s="5">
        <f t="shared" si="351"/>
        <v>0.10883749569899613</v>
      </c>
      <c r="C4446" s="5">
        <f t="shared" si="349"/>
        <v>0.13669989459793913</v>
      </c>
      <c r="D4446">
        <f t="shared" si="350"/>
        <v>457.17467302237623</v>
      </c>
      <c r="E4446" s="5">
        <f t="shared" si="352"/>
        <v>235.93592492096064</v>
      </c>
    </row>
    <row r="4447" spans="1:5">
      <c r="A4447" s="5">
        <f t="shared" si="348"/>
        <v>444600000</v>
      </c>
      <c r="B4447" s="5">
        <f t="shared" si="351"/>
        <v>0.10886198107485642</v>
      </c>
      <c r="C4447" s="5">
        <f t="shared" si="349"/>
        <v>0.13673064823001965</v>
      </c>
      <c r="D4447">
        <f t="shared" si="350"/>
        <v>457.0718447108552</v>
      </c>
      <c r="E4447" s="5">
        <f t="shared" si="352"/>
        <v>235.88332680409212</v>
      </c>
    </row>
    <row r="4448" spans="1:5">
      <c r="A4448" s="5">
        <f t="shared" si="348"/>
        <v>444700000</v>
      </c>
      <c r="B4448" s="5">
        <f t="shared" si="351"/>
        <v>0.10888646645071672</v>
      </c>
      <c r="C4448" s="5">
        <f t="shared" si="349"/>
        <v>0.1367614018621002</v>
      </c>
      <c r="D4448">
        <f t="shared" si="350"/>
        <v>456.96906264548284</v>
      </c>
      <c r="E4448" s="5">
        <f t="shared" si="352"/>
        <v>235.83075234324022</v>
      </c>
    </row>
    <row r="4449" spans="1:5">
      <c r="A4449" s="5">
        <f t="shared" si="348"/>
        <v>444800000</v>
      </c>
      <c r="B4449" s="5">
        <f t="shared" si="351"/>
        <v>0.10891095182657701</v>
      </c>
      <c r="C4449" s="5">
        <f t="shared" si="349"/>
        <v>0.13679215549418072</v>
      </c>
      <c r="D4449">
        <f t="shared" si="350"/>
        <v>456.86632679506795</v>
      </c>
      <c r="E4449" s="5">
        <f t="shared" si="352"/>
        <v>235.77820152244988</v>
      </c>
    </row>
    <row r="4450" spans="1:5">
      <c r="A4450" s="5">
        <f t="shared" si="348"/>
        <v>444900000</v>
      </c>
      <c r="B4450" s="5">
        <f t="shared" si="351"/>
        <v>0.1089354372024373</v>
      </c>
      <c r="C4450" s="5">
        <f t="shared" si="349"/>
        <v>0.13682290912626124</v>
      </c>
      <c r="D4450">
        <f t="shared" si="350"/>
        <v>456.76363712844733</v>
      </c>
      <c r="E4450" s="5">
        <f t="shared" si="352"/>
        <v>235.72567432578029</v>
      </c>
    </row>
    <row r="4451" spans="1:5">
      <c r="A4451" s="5">
        <f t="shared" si="348"/>
        <v>445000000</v>
      </c>
      <c r="B4451" s="5">
        <f t="shared" si="351"/>
        <v>0.10895992257829759</v>
      </c>
      <c r="C4451" s="5">
        <f t="shared" si="349"/>
        <v>0.13685366275834177</v>
      </c>
      <c r="D4451">
        <f t="shared" si="350"/>
        <v>456.6609936144859</v>
      </c>
      <c r="E4451" s="5">
        <f t="shared" si="352"/>
        <v>235.67317073730521</v>
      </c>
    </row>
    <row r="4452" spans="1:5">
      <c r="A4452" s="5">
        <f t="shared" si="348"/>
        <v>445100000</v>
      </c>
      <c r="B4452" s="5">
        <f t="shared" si="351"/>
        <v>0.10898440795415788</v>
      </c>
      <c r="C4452" s="5">
        <f t="shared" si="349"/>
        <v>0.13688441639042229</v>
      </c>
      <c r="D4452">
        <f t="shared" si="350"/>
        <v>456.55839622207645</v>
      </c>
      <c r="E4452" s="5">
        <f t="shared" si="352"/>
        <v>235.62069074111253</v>
      </c>
    </row>
    <row r="4453" spans="1:5">
      <c r="A4453" s="5">
        <f t="shared" si="348"/>
        <v>445200000</v>
      </c>
      <c r="B4453" s="5">
        <f t="shared" si="351"/>
        <v>0.10900889333001816</v>
      </c>
      <c r="C4453" s="5">
        <f t="shared" si="349"/>
        <v>0.13691517002250281</v>
      </c>
      <c r="D4453">
        <f t="shared" si="350"/>
        <v>456.45584492013973</v>
      </c>
      <c r="E4453" s="5">
        <f t="shared" si="352"/>
        <v>235.56823432130457</v>
      </c>
    </row>
    <row r="4454" spans="1:5">
      <c r="A4454" s="5">
        <f t="shared" si="348"/>
        <v>445300000</v>
      </c>
      <c r="B4454" s="5">
        <f t="shared" si="351"/>
        <v>0.10903337870587845</v>
      </c>
      <c r="C4454" s="5">
        <f t="shared" si="349"/>
        <v>0.13694592365458336</v>
      </c>
      <c r="D4454">
        <f t="shared" si="350"/>
        <v>456.35333967762449</v>
      </c>
      <c r="E4454" s="5">
        <f t="shared" si="352"/>
        <v>235.51580146199768</v>
      </c>
    </row>
    <row r="4455" spans="1:5">
      <c r="A4455" s="5">
        <f t="shared" si="348"/>
        <v>445400000</v>
      </c>
      <c r="B4455" s="5">
        <f t="shared" si="351"/>
        <v>0.10905786408173875</v>
      </c>
      <c r="C4455" s="5">
        <f t="shared" si="349"/>
        <v>0.13697667728666388</v>
      </c>
      <c r="D4455">
        <f t="shared" si="350"/>
        <v>456.25088046350737</v>
      </c>
      <c r="E4455" s="5">
        <f t="shared" si="352"/>
        <v>235.46339214732268</v>
      </c>
    </row>
    <row r="4456" spans="1:5">
      <c r="A4456" s="5">
        <f t="shared" si="348"/>
        <v>445500000</v>
      </c>
      <c r="B4456" s="5">
        <f t="shared" si="351"/>
        <v>0.10908234945759904</v>
      </c>
      <c r="C4456" s="5">
        <f t="shared" si="349"/>
        <v>0.1370074309187444</v>
      </c>
      <c r="D4456">
        <f t="shared" si="350"/>
        <v>456.14846724679285</v>
      </c>
      <c r="E4456" s="5">
        <f t="shared" si="352"/>
        <v>235.41100636142468</v>
      </c>
    </row>
    <row r="4457" spans="1:5">
      <c r="A4457" s="5">
        <f t="shared" si="348"/>
        <v>445600000</v>
      </c>
      <c r="B4457" s="5">
        <f t="shared" si="351"/>
        <v>0.10910683483345933</v>
      </c>
      <c r="C4457" s="5">
        <f t="shared" si="349"/>
        <v>0.13703818455082492</v>
      </c>
      <c r="D4457">
        <f t="shared" si="350"/>
        <v>456.04609999651308</v>
      </c>
      <c r="E4457" s="5">
        <f t="shared" si="352"/>
        <v>235.35864408846285</v>
      </c>
    </row>
    <row r="4458" spans="1:5">
      <c r="A4458" s="5">
        <f t="shared" si="348"/>
        <v>445700000</v>
      </c>
      <c r="B4458" s="5">
        <f t="shared" si="351"/>
        <v>0.10913132020931962</v>
      </c>
      <c r="C4458" s="5">
        <f t="shared" si="349"/>
        <v>0.13706893818290544</v>
      </c>
      <c r="D4458">
        <f t="shared" si="350"/>
        <v>455.94377868172813</v>
      </c>
      <c r="E4458" s="5">
        <f t="shared" si="352"/>
        <v>235.30630531261079</v>
      </c>
    </row>
    <row r="4459" spans="1:5">
      <c r="A4459" s="5">
        <f t="shared" si="348"/>
        <v>445800000</v>
      </c>
      <c r="B4459" s="5">
        <f t="shared" si="351"/>
        <v>0.10915580558517991</v>
      </c>
      <c r="C4459" s="5">
        <f t="shared" si="349"/>
        <v>0.13709969181498596</v>
      </c>
      <c r="D4459">
        <f t="shared" si="350"/>
        <v>455.84150327152582</v>
      </c>
      <c r="E4459" s="5">
        <f t="shared" si="352"/>
        <v>235.25399001805604</v>
      </c>
    </row>
    <row r="4460" spans="1:5">
      <c r="A4460" s="5">
        <f t="shared" si="348"/>
        <v>445900000</v>
      </c>
      <c r="B4460" s="5">
        <f t="shared" si="351"/>
        <v>0.10918029096104021</v>
      </c>
      <c r="C4460" s="5">
        <f t="shared" si="349"/>
        <v>0.13713044544706651</v>
      </c>
      <c r="D4460">
        <f t="shared" si="350"/>
        <v>455.7392737350217</v>
      </c>
      <c r="E4460" s="5">
        <f t="shared" si="352"/>
        <v>235.20169818900055</v>
      </c>
    </row>
    <row r="4461" spans="1:5">
      <c r="A4461" s="5">
        <f t="shared" si="348"/>
        <v>446000000</v>
      </c>
      <c r="B4461" s="5">
        <f t="shared" si="351"/>
        <v>0.1092047763369005</v>
      </c>
      <c r="C4461" s="5">
        <f t="shared" si="349"/>
        <v>0.13716119907914703</v>
      </c>
      <c r="D4461">
        <f t="shared" si="350"/>
        <v>455.63709004135927</v>
      </c>
      <c r="E4461" s="5">
        <f t="shared" si="352"/>
        <v>235.14942980966035</v>
      </c>
    </row>
    <row r="4462" spans="1:5">
      <c r="A4462" s="5">
        <f t="shared" ref="A4462:A4525" si="353">A4461+100000</f>
        <v>446100000</v>
      </c>
      <c r="B4462" s="5">
        <f t="shared" si="351"/>
        <v>0.10922926171276079</v>
      </c>
      <c r="C4462" s="5">
        <f t="shared" ref="C4462:C4525" si="354">1.256*A4462/(PI()*$G$6)</f>
        <v>0.13719195271122755</v>
      </c>
      <c r="D4462">
        <f t="shared" ref="D4462:D4525" si="355">($G$2*299792458/$G$6/2*9)^2/(4*$G$3*A4462*(1-EXP(-(C4462/B4462)))^2)</f>
        <v>455.53495215970906</v>
      </c>
      <c r="E4462" s="5">
        <f t="shared" si="352"/>
        <v>235.09718486426567</v>
      </c>
    </row>
    <row r="4463" spans="1:5">
      <c r="A4463" s="5">
        <f t="shared" si="353"/>
        <v>446200000</v>
      </c>
      <c r="B4463" s="5">
        <f t="shared" si="351"/>
        <v>0.10925374708862108</v>
      </c>
      <c r="C4463" s="5">
        <f t="shared" si="354"/>
        <v>0.13722270634330808</v>
      </c>
      <c r="D4463">
        <f t="shared" si="355"/>
        <v>455.4328600592699</v>
      </c>
      <c r="E4463" s="5">
        <f t="shared" si="352"/>
        <v>235.04496333706069</v>
      </c>
    </row>
    <row r="4464" spans="1:5">
      <c r="A4464" s="5">
        <f t="shared" si="353"/>
        <v>446300000</v>
      </c>
      <c r="B4464" s="5">
        <f t="shared" si="351"/>
        <v>0.10927823246448137</v>
      </c>
      <c r="C4464" s="5">
        <f t="shared" si="354"/>
        <v>0.1372534599753886</v>
      </c>
      <c r="D4464">
        <f t="shared" si="355"/>
        <v>455.33081370926783</v>
      </c>
      <c r="E4464" s="5">
        <f t="shared" si="352"/>
        <v>234.99276521230394</v>
      </c>
    </row>
    <row r="4465" spans="1:5">
      <c r="A4465" s="5">
        <f t="shared" si="353"/>
        <v>446400000</v>
      </c>
      <c r="B4465" s="5">
        <f t="shared" si="351"/>
        <v>0.10930271784034166</v>
      </c>
      <c r="C4465" s="5">
        <f t="shared" si="354"/>
        <v>0.13728421360746915</v>
      </c>
      <c r="D4465">
        <f t="shared" si="355"/>
        <v>455.22881307895653</v>
      </c>
      <c r="E4465" s="5">
        <f t="shared" si="352"/>
        <v>234.94059047426791</v>
      </c>
    </row>
    <row r="4466" spans="1:5">
      <c r="A4466" s="5">
        <f t="shared" si="353"/>
        <v>446500000</v>
      </c>
      <c r="B4466" s="5">
        <f t="shared" si="351"/>
        <v>0.10932720321620196</v>
      </c>
      <c r="C4466" s="5">
        <f t="shared" si="354"/>
        <v>0.13731496723954967</v>
      </c>
      <c r="D4466">
        <f t="shared" si="355"/>
        <v>455.12685813761755</v>
      </c>
      <c r="E4466" s="5">
        <f t="shared" si="352"/>
        <v>234.88843910723932</v>
      </c>
    </row>
    <row r="4467" spans="1:5">
      <c r="A4467" s="5">
        <f t="shared" si="353"/>
        <v>446600000</v>
      </c>
      <c r="B4467" s="5">
        <f t="shared" si="351"/>
        <v>0.10935168859206225</v>
      </c>
      <c r="C4467" s="5">
        <f t="shared" si="354"/>
        <v>0.13734572087163019</v>
      </c>
      <c r="D4467">
        <f t="shared" si="355"/>
        <v>455.0249488545594</v>
      </c>
      <c r="E4467" s="5">
        <f t="shared" si="352"/>
        <v>234.83631109551891</v>
      </c>
    </row>
    <row r="4468" spans="1:5">
      <c r="A4468" s="5">
        <f t="shared" si="353"/>
        <v>446700000</v>
      </c>
      <c r="B4468" s="5">
        <f t="shared" si="351"/>
        <v>0.10937617396792254</v>
      </c>
      <c r="C4468" s="5">
        <f t="shared" si="354"/>
        <v>0.13737647450371071</v>
      </c>
      <c r="D4468">
        <f t="shared" si="355"/>
        <v>454.92308519911853</v>
      </c>
      <c r="E4468" s="5">
        <f t="shared" si="352"/>
        <v>234.78420642342135</v>
      </c>
    </row>
    <row r="4469" spans="1:5">
      <c r="A4469" s="5">
        <f t="shared" si="353"/>
        <v>446800000</v>
      </c>
      <c r="B4469" s="5">
        <f t="shared" si="351"/>
        <v>0.10940065934378283</v>
      </c>
      <c r="C4469" s="5">
        <f t="shared" si="354"/>
        <v>0.13740722813579123</v>
      </c>
      <c r="D4469">
        <f t="shared" si="355"/>
        <v>454.82126714065851</v>
      </c>
      <c r="E4469" s="5">
        <f t="shared" si="352"/>
        <v>234.73212507527546</v>
      </c>
    </row>
    <row r="4470" spans="1:5">
      <c r="A4470" s="5">
        <f t="shared" si="353"/>
        <v>446900000</v>
      </c>
      <c r="B4470" s="5">
        <f t="shared" si="351"/>
        <v>0.10942514471964312</v>
      </c>
      <c r="C4470" s="5">
        <f t="shared" si="354"/>
        <v>0.13743798176787175</v>
      </c>
      <c r="D4470">
        <f t="shared" si="355"/>
        <v>454.71949464857067</v>
      </c>
      <c r="E4470" s="5">
        <f t="shared" si="352"/>
        <v>234.68006703542412</v>
      </c>
    </row>
    <row r="4471" spans="1:5">
      <c r="A4471" s="5">
        <f t="shared" si="353"/>
        <v>447000000</v>
      </c>
      <c r="B4471" s="5">
        <f t="shared" si="351"/>
        <v>0.10944963009550342</v>
      </c>
      <c r="C4471" s="5">
        <f t="shared" si="354"/>
        <v>0.1374687353999523</v>
      </c>
      <c r="D4471">
        <f t="shared" si="355"/>
        <v>454.61776769227345</v>
      </c>
      <c r="E4471" s="5">
        <f t="shared" si="352"/>
        <v>234.62803228822429</v>
      </c>
    </row>
    <row r="4472" spans="1:5">
      <c r="A4472" s="5">
        <f t="shared" si="353"/>
        <v>447100000</v>
      </c>
      <c r="B4472" s="5">
        <f t="shared" si="351"/>
        <v>0.10947411547136371</v>
      </c>
      <c r="C4472" s="5">
        <f t="shared" si="354"/>
        <v>0.13749948903203282</v>
      </c>
      <c r="D4472">
        <f t="shared" si="355"/>
        <v>454.51608624121275</v>
      </c>
      <c r="E4472" s="5">
        <f t="shared" si="352"/>
        <v>234.57602081804652</v>
      </c>
    </row>
    <row r="4473" spans="1:5">
      <c r="A4473" s="5">
        <f t="shared" si="353"/>
        <v>447200000</v>
      </c>
      <c r="B4473" s="5">
        <f t="shared" si="351"/>
        <v>0.109498600847224</v>
      </c>
      <c r="C4473" s="5">
        <f t="shared" si="354"/>
        <v>0.13753024266411334</v>
      </c>
      <c r="D4473">
        <f t="shared" si="355"/>
        <v>454.4144502648619</v>
      </c>
      <c r="E4473" s="5">
        <f t="shared" si="352"/>
        <v>234.52403260927588</v>
      </c>
    </row>
    <row r="4474" spans="1:5">
      <c r="A4474" s="5">
        <f t="shared" si="353"/>
        <v>447300000</v>
      </c>
      <c r="B4474" s="5">
        <f t="shared" si="351"/>
        <v>0.10952308622308429</v>
      </c>
      <c r="C4474" s="5">
        <f t="shared" si="354"/>
        <v>0.13756099629619387</v>
      </c>
      <c r="D4474">
        <f t="shared" si="355"/>
        <v>454.31285973272128</v>
      </c>
      <c r="E4474" s="5">
        <f t="shared" si="352"/>
        <v>234.47206764631105</v>
      </c>
    </row>
    <row r="4475" spans="1:5">
      <c r="A4475" s="5">
        <f t="shared" si="353"/>
        <v>447400000</v>
      </c>
      <c r="B4475" s="5">
        <f t="shared" si="351"/>
        <v>0.10954757159894458</v>
      </c>
      <c r="C4475" s="5">
        <f t="shared" si="354"/>
        <v>0.13759174992827439</v>
      </c>
      <c r="D4475">
        <f t="shared" si="355"/>
        <v>454.21131461431878</v>
      </c>
      <c r="E4475" s="5">
        <f t="shared" si="352"/>
        <v>234.42012591356485</v>
      </c>
    </row>
    <row r="4476" spans="1:5">
      <c r="A4476" s="5">
        <f t="shared" si="353"/>
        <v>447500000</v>
      </c>
      <c r="B4476" s="5">
        <f t="shared" si="351"/>
        <v>0.10957205697480488</v>
      </c>
      <c r="C4476" s="5">
        <f t="shared" si="354"/>
        <v>0.13762250356035494</v>
      </c>
      <c r="D4476">
        <f t="shared" si="355"/>
        <v>454.10981487920947</v>
      </c>
      <c r="E4476" s="5">
        <f t="shared" si="352"/>
        <v>234.36820739546383</v>
      </c>
    </row>
    <row r="4477" spans="1:5">
      <c r="A4477" s="5">
        <f t="shared" si="353"/>
        <v>447600000</v>
      </c>
      <c r="B4477" s="5">
        <f t="shared" si="351"/>
        <v>0.10959654235066517</v>
      </c>
      <c r="C4477" s="5">
        <f t="shared" si="354"/>
        <v>0.13765325719243546</v>
      </c>
      <c r="D4477">
        <f t="shared" si="355"/>
        <v>454.00836049697551</v>
      </c>
      <c r="E4477" s="5">
        <f t="shared" si="352"/>
        <v>234.31631207644867</v>
      </c>
    </row>
    <row r="4478" spans="1:5">
      <c r="A4478" s="5">
        <f t="shared" si="353"/>
        <v>447700000</v>
      </c>
      <c r="B4478" s="5">
        <f t="shared" si="351"/>
        <v>0.10962102772652546</v>
      </c>
      <c r="C4478" s="5">
        <f t="shared" si="354"/>
        <v>0.13768401082451598</v>
      </c>
      <c r="D4478">
        <f t="shared" si="355"/>
        <v>453.90695143722633</v>
      </c>
      <c r="E4478" s="5">
        <f t="shared" si="352"/>
        <v>234.26443994097383</v>
      </c>
    </row>
    <row r="4479" spans="1:5">
      <c r="A4479" s="5">
        <f t="shared" si="353"/>
        <v>447800000</v>
      </c>
      <c r="B4479" s="5">
        <f t="shared" si="351"/>
        <v>0.10964551310238575</v>
      </c>
      <c r="C4479" s="5">
        <f t="shared" si="354"/>
        <v>0.1377147644565965</v>
      </c>
      <c r="D4479">
        <f t="shared" si="355"/>
        <v>453.80558766959854</v>
      </c>
      <c r="E4479" s="5">
        <f t="shared" si="352"/>
        <v>234.21259097350773</v>
      </c>
    </row>
    <row r="4480" spans="1:5">
      <c r="A4480" s="5">
        <f t="shared" si="353"/>
        <v>447900000</v>
      </c>
      <c r="B4480" s="5">
        <f t="shared" si="351"/>
        <v>0.10966999847824604</v>
      </c>
      <c r="C4480" s="5">
        <f t="shared" si="354"/>
        <v>0.13774551808867702</v>
      </c>
      <c r="D4480">
        <f t="shared" si="355"/>
        <v>453.70426916375584</v>
      </c>
      <c r="E4480" s="5">
        <f t="shared" si="352"/>
        <v>234.16076515853263</v>
      </c>
    </row>
    <row r="4481" spans="1:5">
      <c r="A4481" s="5">
        <f t="shared" si="353"/>
        <v>448000000</v>
      </c>
      <c r="B4481" s="5">
        <f t="shared" si="351"/>
        <v>0.10969448385410634</v>
      </c>
      <c r="C4481" s="5">
        <f t="shared" si="354"/>
        <v>0.13777627172075754</v>
      </c>
      <c r="D4481">
        <f t="shared" si="355"/>
        <v>453.60299588938886</v>
      </c>
      <c r="E4481" s="5">
        <f t="shared" si="352"/>
        <v>234.10896248054448</v>
      </c>
    </row>
    <row r="4482" spans="1:5">
      <c r="A4482" s="5">
        <f t="shared" si="353"/>
        <v>448100000</v>
      </c>
      <c r="B4482" s="5">
        <f t="shared" si="351"/>
        <v>0.10971896922996663</v>
      </c>
      <c r="C4482" s="5">
        <f t="shared" si="354"/>
        <v>0.13780702535283809</v>
      </c>
      <c r="D4482">
        <f t="shared" si="355"/>
        <v>453.50176781621565</v>
      </c>
      <c r="E4482" s="5">
        <f t="shared" si="352"/>
        <v>234.05718292405334</v>
      </c>
    </row>
    <row r="4483" spans="1:5">
      <c r="A4483" s="5">
        <f t="shared" si="353"/>
        <v>448200000</v>
      </c>
      <c r="B4483" s="5">
        <f t="shared" ref="B4483:B4546" si="356">A4483/(PI()*1300000000)</f>
        <v>0.10974345460582692</v>
      </c>
      <c r="C4483" s="5">
        <f t="shared" si="354"/>
        <v>0.13783777898491861</v>
      </c>
      <c r="D4483">
        <f t="shared" si="355"/>
        <v>453.40058491398088</v>
      </c>
      <c r="E4483" s="5">
        <f t="shared" ref="E4483:E4546" si="357">($G$2*299792458/$G$6/2*9)^2/(4*$G$3*A4483)*(1+($G$7*$G$3*A4483)/($G$2*299792458/$G$6/2*9))^2</f>
        <v>234.00542647358287</v>
      </c>
    </row>
    <row r="4484" spans="1:5">
      <c r="A4484" s="5">
        <f t="shared" si="353"/>
        <v>448300000</v>
      </c>
      <c r="B4484" s="5">
        <f t="shared" si="356"/>
        <v>0.10976793998168721</v>
      </c>
      <c r="C4484" s="5">
        <f t="shared" si="354"/>
        <v>0.13786853261699913</v>
      </c>
      <c r="D4484">
        <f t="shared" si="355"/>
        <v>453.29944715245642</v>
      </c>
      <c r="E4484" s="5">
        <f t="shared" si="357"/>
        <v>233.95369311367082</v>
      </c>
    </row>
    <row r="4485" spans="1:5">
      <c r="A4485" s="5">
        <f t="shared" si="353"/>
        <v>448400000</v>
      </c>
      <c r="B4485" s="5">
        <f t="shared" si="356"/>
        <v>0.1097924253575475</v>
      </c>
      <c r="C4485" s="5">
        <f t="shared" si="354"/>
        <v>0.13789928624907966</v>
      </c>
      <c r="D4485">
        <f t="shared" si="355"/>
        <v>453.1983545014412</v>
      </c>
      <c r="E4485" s="5">
        <f t="shared" si="357"/>
        <v>233.9019828288684</v>
      </c>
    </row>
    <row r="4486" spans="1:5">
      <c r="A4486" s="5">
        <f t="shared" si="353"/>
        <v>448500000</v>
      </c>
      <c r="B4486" s="5">
        <f t="shared" si="356"/>
        <v>0.1098169107334078</v>
      </c>
      <c r="C4486" s="5">
        <f t="shared" si="354"/>
        <v>0.13793003988116018</v>
      </c>
      <c r="D4486">
        <f t="shared" si="355"/>
        <v>453.09730693076085</v>
      </c>
      <c r="E4486" s="5">
        <f t="shared" si="357"/>
        <v>233.85029560374082</v>
      </c>
    </row>
    <row r="4487" spans="1:5">
      <c r="A4487" s="5">
        <f t="shared" si="353"/>
        <v>448600000</v>
      </c>
      <c r="B4487" s="5">
        <f t="shared" si="356"/>
        <v>0.10984139610926809</v>
      </c>
      <c r="C4487" s="5">
        <f t="shared" si="354"/>
        <v>0.1379607935132407</v>
      </c>
      <c r="D4487">
        <f t="shared" si="355"/>
        <v>452.99630441026801</v>
      </c>
      <c r="E4487" s="5">
        <f t="shared" si="357"/>
        <v>233.79863142286695</v>
      </c>
    </row>
    <row r="4488" spans="1:5">
      <c r="A4488" s="5">
        <f t="shared" si="353"/>
        <v>448700000</v>
      </c>
      <c r="B4488" s="5">
        <f t="shared" si="356"/>
        <v>0.10986588148512838</v>
      </c>
      <c r="C4488" s="5">
        <f t="shared" si="354"/>
        <v>0.13799154714532125</v>
      </c>
      <c r="D4488">
        <f t="shared" si="355"/>
        <v>452.89534690984226</v>
      </c>
      <c r="E4488" s="5">
        <f t="shared" si="357"/>
        <v>233.74699027083949</v>
      </c>
    </row>
    <row r="4489" spans="1:5">
      <c r="A4489" s="5">
        <f t="shared" si="353"/>
        <v>448800000</v>
      </c>
      <c r="B4489" s="5">
        <f t="shared" si="356"/>
        <v>0.10989036686098866</v>
      </c>
      <c r="C4489" s="5">
        <f t="shared" si="354"/>
        <v>0.13802230077740177</v>
      </c>
      <c r="D4489">
        <f t="shared" si="355"/>
        <v>452.7944343993899</v>
      </c>
      <c r="E4489" s="5">
        <f t="shared" si="357"/>
        <v>233.69537213226494</v>
      </c>
    </row>
    <row r="4490" spans="1:5">
      <c r="A4490" s="5">
        <f t="shared" si="353"/>
        <v>448900000</v>
      </c>
      <c r="B4490" s="5">
        <f t="shared" si="356"/>
        <v>0.10991485223684895</v>
      </c>
      <c r="C4490" s="5">
        <f t="shared" si="354"/>
        <v>0.13805305440948229</v>
      </c>
      <c r="D4490">
        <f t="shared" si="355"/>
        <v>452.69356684884434</v>
      </c>
      <c r="E4490" s="5">
        <f t="shared" si="357"/>
        <v>233.6437769917631</v>
      </c>
    </row>
    <row r="4491" spans="1:5">
      <c r="A4491" s="5">
        <f t="shared" si="353"/>
        <v>449000000</v>
      </c>
      <c r="B4491" s="5">
        <f t="shared" si="356"/>
        <v>0.10993933761270924</v>
      </c>
      <c r="C4491" s="5">
        <f t="shared" si="354"/>
        <v>0.13808380804156281</v>
      </c>
      <c r="D4491">
        <f t="shared" si="355"/>
        <v>452.59274422816532</v>
      </c>
      <c r="E4491" s="5">
        <f t="shared" si="357"/>
        <v>233.59220483396797</v>
      </c>
    </row>
    <row r="4492" spans="1:5">
      <c r="A4492" s="5">
        <f t="shared" si="353"/>
        <v>449100000</v>
      </c>
      <c r="B4492" s="5">
        <f t="shared" si="356"/>
        <v>0.10996382298856953</v>
      </c>
      <c r="C4492" s="5">
        <f t="shared" si="354"/>
        <v>0.13811456167364333</v>
      </c>
      <c r="D4492">
        <f t="shared" si="355"/>
        <v>452.49196650733967</v>
      </c>
      <c r="E4492" s="5">
        <f t="shared" si="357"/>
        <v>233.54065564352697</v>
      </c>
    </row>
    <row r="4493" spans="1:5">
      <c r="A4493" s="5">
        <f t="shared" si="353"/>
        <v>449200000</v>
      </c>
      <c r="B4493" s="5">
        <f t="shared" si="356"/>
        <v>0.10998830836442983</v>
      </c>
      <c r="C4493" s="5">
        <f t="shared" si="354"/>
        <v>0.13814531530572388</v>
      </c>
      <c r="D4493">
        <f t="shared" si="355"/>
        <v>452.39123365638068</v>
      </c>
      <c r="E4493" s="5">
        <f t="shared" si="357"/>
        <v>233.48912940510135</v>
      </c>
    </row>
    <row r="4494" spans="1:5">
      <c r="A4494" s="5">
        <f t="shared" si="353"/>
        <v>449300000</v>
      </c>
      <c r="B4494" s="5">
        <f t="shared" si="356"/>
        <v>0.11001279374029012</v>
      </c>
      <c r="C4494" s="5">
        <f t="shared" si="354"/>
        <v>0.1381760689378044</v>
      </c>
      <c r="D4494">
        <f t="shared" si="355"/>
        <v>452.29054564532868</v>
      </c>
      <c r="E4494" s="5">
        <f t="shared" si="357"/>
        <v>233.43762610336594</v>
      </c>
    </row>
    <row r="4495" spans="1:5">
      <c r="A4495" s="5">
        <f t="shared" si="353"/>
        <v>449400000</v>
      </c>
      <c r="B4495" s="5">
        <f t="shared" si="356"/>
        <v>0.11003727911615041</v>
      </c>
      <c r="C4495" s="5">
        <f t="shared" si="354"/>
        <v>0.13820682256988492</v>
      </c>
      <c r="D4495">
        <f t="shared" si="355"/>
        <v>452.18990244425061</v>
      </c>
      <c r="E4495" s="5">
        <f t="shared" si="357"/>
        <v>233.38614572300909</v>
      </c>
    </row>
    <row r="4496" spans="1:5">
      <c r="A4496" s="5">
        <f t="shared" si="353"/>
        <v>449500000</v>
      </c>
      <c r="B4496" s="5">
        <f t="shared" si="356"/>
        <v>0.1100617644920107</v>
      </c>
      <c r="C4496" s="5">
        <f t="shared" si="354"/>
        <v>0.13823757620196545</v>
      </c>
      <c r="D4496">
        <f t="shared" si="355"/>
        <v>452.08930402323966</v>
      </c>
      <c r="E4496" s="5">
        <f t="shared" si="357"/>
        <v>233.3346882487329</v>
      </c>
    </row>
    <row r="4497" spans="1:5">
      <c r="A4497" s="5">
        <f t="shared" si="353"/>
        <v>449600000</v>
      </c>
      <c r="B4497" s="5">
        <f t="shared" si="356"/>
        <v>0.11008624986787099</v>
      </c>
      <c r="C4497" s="5">
        <f t="shared" si="354"/>
        <v>0.13826832983404597</v>
      </c>
      <c r="D4497">
        <f t="shared" si="355"/>
        <v>451.98875035241599</v>
      </c>
      <c r="E4497" s="5">
        <f t="shared" si="357"/>
        <v>233.28325366525314</v>
      </c>
    </row>
    <row r="4498" spans="1:5">
      <c r="A4498" s="5">
        <f t="shared" si="353"/>
        <v>449700000</v>
      </c>
      <c r="B4498" s="5">
        <f t="shared" si="356"/>
        <v>0.11011073524373129</v>
      </c>
      <c r="C4498" s="5">
        <f t="shared" si="354"/>
        <v>0.13829908346612649</v>
      </c>
      <c r="D4498">
        <f t="shared" si="355"/>
        <v>451.88824140192622</v>
      </c>
      <c r="E4498" s="5">
        <f t="shared" si="357"/>
        <v>233.23184195729911</v>
      </c>
    </row>
    <row r="4499" spans="1:5">
      <c r="A4499" s="5">
        <f t="shared" si="353"/>
        <v>449800000</v>
      </c>
      <c r="B4499" s="5">
        <f t="shared" si="356"/>
        <v>0.11013522061959158</v>
      </c>
      <c r="C4499" s="5">
        <f t="shared" si="354"/>
        <v>0.13832983709820704</v>
      </c>
      <c r="D4499">
        <f t="shared" si="355"/>
        <v>451.78777714194354</v>
      </c>
      <c r="E4499" s="5">
        <f t="shared" si="357"/>
        <v>233.18045310961355</v>
      </c>
    </row>
    <row r="4500" spans="1:5">
      <c r="A4500" s="5">
        <f t="shared" si="353"/>
        <v>449900000</v>
      </c>
      <c r="B4500" s="5">
        <f t="shared" si="356"/>
        <v>0.11015970599545187</v>
      </c>
      <c r="C4500" s="5">
        <f t="shared" si="354"/>
        <v>0.13836059073028756</v>
      </c>
      <c r="D4500">
        <f t="shared" si="355"/>
        <v>451.68735754266777</v>
      </c>
      <c r="E4500" s="5">
        <f t="shared" si="357"/>
        <v>233.12908710695299</v>
      </c>
    </row>
    <row r="4501" spans="1:5">
      <c r="A4501" s="5">
        <f t="shared" si="353"/>
        <v>450000000</v>
      </c>
      <c r="B4501" s="5">
        <f t="shared" si="356"/>
        <v>0.11018419137131216</v>
      </c>
      <c r="C4501" s="5">
        <f t="shared" si="354"/>
        <v>0.13839134436236808</v>
      </c>
      <c r="D4501">
        <f t="shared" si="355"/>
        <v>451.58698257432496</v>
      </c>
      <c r="E4501" s="5">
        <f t="shared" si="357"/>
        <v>233.07774393408735</v>
      </c>
    </row>
    <row r="4502" spans="1:5">
      <c r="A4502" s="5">
        <f t="shared" si="353"/>
        <v>450100000</v>
      </c>
      <c r="B4502" s="5">
        <f t="shared" si="356"/>
        <v>0.11020867674717245</v>
      </c>
      <c r="C4502" s="5">
        <f t="shared" si="354"/>
        <v>0.1384220979944486</v>
      </c>
      <c r="D4502">
        <f t="shared" si="355"/>
        <v>451.48665220716777</v>
      </c>
      <c r="E4502" s="5">
        <f t="shared" si="357"/>
        <v>233.02642357580021</v>
      </c>
    </row>
    <row r="4503" spans="1:5">
      <c r="A4503" s="5">
        <f t="shared" si="353"/>
        <v>450200000</v>
      </c>
      <c r="B4503" s="5">
        <f t="shared" si="356"/>
        <v>0.11023316212303275</v>
      </c>
      <c r="C4503" s="5">
        <f t="shared" si="354"/>
        <v>0.13845285162652912</v>
      </c>
      <c r="D4503">
        <f t="shared" si="355"/>
        <v>451.38636641147542</v>
      </c>
      <c r="E4503" s="5">
        <f t="shared" si="357"/>
        <v>232.97512601688854</v>
      </c>
    </row>
    <row r="4504" spans="1:5">
      <c r="A4504" s="5">
        <f t="shared" si="353"/>
        <v>450300000</v>
      </c>
      <c r="B4504" s="5">
        <f t="shared" si="356"/>
        <v>0.11025764749889304</v>
      </c>
      <c r="C4504" s="5">
        <f t="shared" si="354"/>
        <v>0.13848360525860967</v>
      </c>
      <c r="D4504">
        <f t="shared" si="355"/>
        <v>451.28612515755316</v>
      </c>
      <c r="E4504" s="5">
        <f t="shared" si="357"/>
        <v>232.92385124216298</v>
      </c>
    </row>
    <row r="4505" spans="1:5">
      <c r="A4505" s="5">
        <f t="shared" si="353"/>
        <v>450400000</v>
      </c>
      <c r="B4505" s="5">
        <f t="shared" si="356"/>
        <v>0.11028213287475333</v>
      </c>
      <c r="C4505" s="5">
        <f t="shared" si="354"/>
        <v>0.13851435889069019</v>
      </c>
      <c r="D4505">
        <f t="shared" si="355"/>
        <v>451.18592841573314</v>
      </c>
      <c r="E4505" s="5">
        <f t="shared" si="357"/>
        <v>232.87259923644751</v>
      </c>
    </row>
    <row r="4506" spans="1:5">
      <c r="A4506" s="5">
        <f t="shared" si="353"/>
        <v>450500000</v>
      </c>
      <c r="B4506" s="5">
        <f t="shared" si="356"/>
        <v>0.11030661825061362</v>
      </c>
      <c r="C4506" s="5">
        <f t="shared" si="354"/>
        <v>0.13854511252277071</v>
      </c>
      <c r="D4506">
        <f t="shared" si="355"/>
        <v>451.08577615637341</v>
      </c>
      <c r="E4506" s="5">
        <f t="shared" si="357"/>
        <v>232.82136998457963</v>
      </c>
    </row>
    <row r="4507" spans="1:5">
      <c r="A4507" s="5">
        <f t="shared" si="353"/>
        <v>450600000</v>
      </c>
      <c r="B4507" s="5">
        <f t="shared" si="356"/>
        <v>0.11033110362647391</v>
      </c>
      <c r="C4507" s="5">
        <f t="shared" si="354"/>
        <v>0.13857586615485123</v>
      </c>
      <c r="D4507">
        <f t="shared" si="355"/>
        <v>450.98566834985849</v>
      </c>
      <c r="E4507" s="5">
        <f t="shared" si="357"/>
        <v>232.7701634714104</v>
      </c>
    </row>
    <row r="4508" spans="1:5">
      <c r="A4508" s="5">
        <f t="shared" si="353"/>
        <v>450700000</v>
      </c>
      <c r="B4508" s="5">
        <f t="shared" si="356"/>
        <v>0.11035558900233421</v>
      </c>
      <c r="C4508" s="5">
        <f t="shared" si="354"/>
        <v>0.13860661978693176</v>
      </c>
      <c r="D4508">
        <f t="shared" si="355"/>
        <v>450.88560496659915</v>
      </c>
      <c r="E4508" s="5">
        <f t="shared" si="357"/>
        <v>232.71897968180406</v>
      </c>
    </row>
    <row r="4509" spans="1:5">
      <c r="A4509" s="5">
        <f t="shared" si="353"/>
        <v>450800000</v>
      </c>
      <c r="B4509" s="5">
        <f t="shared" si="356"/>
        <v>0.1103800743781945</v>
      </c>
      <c r="C4509" s="5">
        <f t="shared" si="354"/>
        <v>0.13863737341901228</v>
      </c>
      <c r="D4509">
        <f t="shared" si="355"/>
        <v>450.78558597703244</v>
      </c>
      <c r="E4509" s="5">
        <f t="shared" si="357"/>
        <v>232.66781860063855</v>
      </c>
    </row>
    <row r="4510" spans="1:5">
      <c r="A4510" s="5">
        <f t="shared" si="353"/>
        <v>450900000</v>
      </c>
      <c r="B4510" s="5">
        <f t="shared" si="356"/>
        <v>0.11040455975405479</v>
      </c>
      <c r="C4510" s="5">
        <f t="shared" si="354"/>
        <v>0.13866812705109283</v>
      </c>
      <c r="D4510">
        <f t="shared" si="355"/>
        <v>450.68561135162173</v>
      </c>
      <c r="E4510" s="5">
        <f t="shared" si="357"/>
        <v>232.61668021280511</v>
      </c>
    </row>
    <row r="4511" spans="1:5">
      <c r="A4511" s="5">
        <f t="shared" si="353"/>
        <v>451000000</v>
      </c>
      <c r="B4511" s="5">
        <f t="shared" si="356"/>
        <v>0.11042904512991508</v>
      </c>
      <c r="C4511" s="5">
        <f t="shared" si="354"/>
        <v>0.13869888068317335</v>
      </c>
      <c r="D4511">
        <f t="shared" si="355"/>
        <v>450.58568106085642</v>
      </c>
      <c r="E4511" s="5">
        <f t="shared" si="357"/>
        <v>232.56556450320841</v>
      </c>
    </row>
    <row r="4512" spans="1:5">
      <c r="A4512" s="5">
        <f t="shared" si="353"/>
        <v>451100000</v>
      </c>
      <c r="B4512" s="5">
        <f t="shared" si="356"/>
        <v>0.11045353050577537</v>
      </c>
      <c r="C4512" s="5">
        <f t="shared" si="354"/>
        <v>0.13872963431525387</v>
      </c>
      <c r="D4512">
        <f t="shared" si="355"/>
        <v>450.4857950752521</v>
      </c>
      <c r="E4512" s="5">
        <f t="shared" si="357"/>
        <v>232.51447145676644</v>
      </c>
    </row>
    <row r="4513" spans="1:5">
      <c r="A4513" s="5">
        <f t="shared" si="353"/>
        <v>451200000</v>
      </c>
      <c r="B4513" s="5">
        <f t="shared" si="356"/>
        <v>0.11047801588163567</v>
      </c>
      <c r="C4513" s="5">
        <f t="shared" si="354"/>
        <v>0.13876038794733439</v>
      </c>
      <c r="D4513">
        <f t="shared" si="355"/>
        <v>450.3859533653507</v>
      </c>
      <c r="E4513" s="5">
        <f t="shared" si="357"/>
        <v>232.46340105841071</v>
      </c>
    </row>
    <row r="4514" spans="1:5">
      <c r="A4514" s="5">
        <f t="shared" si="353"/>
        <v>451300000</v>
      </c>
      <c r="B4514" s="5">
        <f t="shared" si="356"/>
        <v>0.11050250125749596</v>
      </c>
      <c r="C4514" s="5">
        <f t="shared" si="354"/>
        <v>0.13879114157941491</v>
      </c>
      <c r="D4514">
        <f t="shared" si="355"/>
        <v>450.28615590172001</v>
      </c>
      <c r="E4514" s="5">
        <f t="shared" si="357"/>
        <v>232.41235329308591</v>
      </c>
    </row>
    <row r="4515" spans="1:5">
      <c r="A4515" s="5">
        <f t="shared" si="353"/>
        <v>451400000</v>
      </c>
      <c r="B4515" s="5">
        <f t="shared" si="356"/>
        <v>0.11052698663335625</v>
      </c>
      <c r="C4515" s="5">
        <f t="shared" si="354"/>
        <v>0.13882189521149543</v>
      </c>
      <c r="D4515">
        <f t="shared" si="355"/>
        <v>450.18640265495395</v>
      </c>
      <c r="E4515" s="5">
        <f t="shared" si="357"/>
        <v>232.36132814575024</v>
      </c>
    </row>
    <row r="4516" spans="1:5">
      <c r="A4516" s="5">
        <f t="shared" si="353"/>
        <v>451500000</v>
      </c>
      <c r="B4516" s="5">
        <f t="shared" si="356"/>
        <v>0.11055147200921654</v>
      </c>
      <c r="C4516" s="5">
        <f t="shared" si="354"/>
        <v>0.13885264884357598</v>
      </c>
      <c r="D4516">
        <f t="shared" si="355"/>
        <v>450.08669359567273</v>
      </c>
      <c r="E4516" s="5">
        <f t="shared" si="357"/>
        <v>232.31032560137507</v>
      </c>
    </row>
    <row r="4517" spans="1:5">
      <c r="A4517" s="5">
        <f t="shared" si="353"/>
        <v>451600000</v>
      </c>
      <c r="B4517" s="5">
        <f t="shared" si="356"/>
        <v>0.11057595738507683</v>
      </c>
      <c r="C4517" s="5">
        <f t="shared" si="354"/>
        <v>0.1388834024756565</v>
      </c>
      <c r="D4517">
        <f t="shared" si="355"/>
        <v>449.98702869452222</v>
      </c>
      <c r="E4517" s="5">
        <f t="shared" si="357"/>
        <v>232.25934564494511</v>
      </c>
    </row>
    <row r="4518" spans="1:5">
      <c r="A4518" s="5">
        <f t="shared" si="353"/>
        <v>451700000</v>
      </c>
      <c r="B4518" s="5">
        <f t="shared" si="356"/>
        <v>0.11060044276093713</v>
      </c>
      <c r="C4518" s="5">
        <f t="shared" si="354"/>
        <v>0.13891415610773702</v>
      </c>
      <c r="D4518">
        <f t="shared" si="355"/>
        <v>449.88740792217448</v>
      </c>
      <c r="E4518" s="5">
        <f t="shared" si="357"/>
        <v>232.20838826145845</v>
      </c>
    </row>
    <row r="4519" spans="1:5">
      <c r="A4519" s="5">
        <f t="shared" si="353"/>
        <v>451800000</v>
      </c>
      <c r="B4519" s="5">
        <f t="shared" si="356"/>
        <v>0.11062492813679742</v>
      </c>
      <c r="C4519" s="5">
        <f t="shared" si="354"/>
        <v>0.13894490973981755</v>
      </c>
      <c r="D4519">
        <f t="shared" si="355"/>
        <v>449.78783124932767</v>
      </c>
      <c r="E4519" s="5">
        <f t="shared" si="357"/>
        <v>232.15745343592641</v>
      </c>
    </row>
    <row r="4520" spans="1:5">
      <c r="A4520" s="5">
        <f t="shared" si="353"/>
        <v>451900000</v>
      </c>
      <c r="B4520" s="5">
        <f t="shared" si="356"/>
        <v>0.11064941351265771</v>
      </c>
      <c r="C4520" s="5">
        <f t="shared" si="354"/>
        <v>0.13897566337189807</v>
      </c>
      <c r="D4520">
        <f t="shared" si="355"/>
        <v>449.68829864670556</v>
      </c>
      <c r="E4520" s="5">
        <f t="shared" si="357"/>
        <v>232.10654115337354</v>
      </c>
    </row>
    <row r="4521" spans="1:5">
      <c r="A4521" s="5">
        <f t="shared" si="353"/>
        <v>452000000</v>
      </c>
      <c r="B4521" s="5">
        <f t="shared" si="356"/>
        <v>0.110673898888518</v>
      </c>
      <c r="C4521" s="5">
        <f t="shared" si="354"/>
        <v>0.13900641700397862</v>
      </c>
      <c r="D4521">
        <f t="shared" si="355"/>
        <v>449.58881008505801</v>
      </c>
      <c r="E4521" s="5">
        <f t="shared" si="357"/>
        <v>232.0556513988378</v>
      </c>
    </row>
    <row r="4522" spans="1:5">
      <c r="A4522" s="5">
        <f t="shared" si="353"/>
        <v>452100000</v>
      </c>
      <c r="B4522" s="5">
        <f t="shared" si="356"/>
        <v>0.11069838426437829</v>
      </c>
      <c r="C4522" s="5">
        <f t="shared" si="354"/>
        <v>0.13903717063605914</v>
      </c>
      <c r="D4522">
        <f t="shared" si="355"/>
        <v>449.48936553516086</v>
      </c>
      <c r="E4522" s="5">
        <f t="shared" si="357"/>
        <v>232.00478415737015</v>
      </c>
    </row>
    <row r="4523" spans="1:5">
      <c r="A4523" s="5">
        <f t="shared" si="353"/>
        <v>452200000</v>
      </c>
      <c r="B4523" s="5">
        <f t="shared" si="356"/>
        <v>0.11072286964023859</v>
      </c>
      <c r="C4523" s="5">
        <f t="shared" si="354"/>
        <v>0.13906792426813966</v>
      </c>
      <c r="D4523">
        <f t="shared" si="355"/>
        <v>449.38996496781567</v>
      </c>
      <c r="E4523" s="5">
        <f t="shared" si="357"/>
        <v>231.95393941403498</v>
      </c>
    </row>
    <row r="4524" spans="1:5">
      <c r="A4524" s="5">
        <f t="shared" si="353"/>
        <v>452300000</v>
      </c>
      <c r="B4524" s="5">
        <f t="shared" si="356"/>
        <v>0.11074735501609888</v>
      </c>
      <c r="C4524" s="5">
        <f t="shared" si="354"/>
        <v>0.13909867790022018</v>
      </c>
      <c r="D4524">
        <f t="shared" si="355"/>
        <v>449.29060835384968</v>
      </c>
      <c r="E4524" s="5">
        <f t="shared" si="357"/>
        <v>231.90311715390982</v>
      </c>
    </row>
    <row r="4525" spans="1:5">
      <c r="A4525" s="5">
        <f t="shared" si="353"/>
        <v>452400000</v>
      </c>
      <c r="B4525" s="5">
        <f t="shared" si="356"/>
        <v>0.11077184039195916</v>
      </c>
      <c r="C4525" s="5">
        <f t="shared" si="354"/>
        <v>0.1391294315323007</v>
      </c>
      <c r="D4525">
        <f t="shared" si="355"/>
        <v>449.19129566411635</v>
      </c>
      <c r="E4525" s="5">
        <f t="shared" si="357"/>
        <v>231.85231736208527</v>
      </c>
    </row>
    <row r="4526" spans="1:5">
      <c r="A4526" s="5">
        <f t="shared" ref="A4526:A4589" si="358">A4525+100000</f>
        <v>452500000</v>
      </c>
      <c r="B4526" s="5">
        <f t="shared" si="356"/>
        <v>0.11079632576781945</v>
      </c>
      <c r="C4526" s="5">
        <f t="shared" ref="C4526:C4589" si="359">1.256*A4526/(PI()*$G$6)</f>
        <v>0.13916018516438122</v>
      </c>
      <c r="D4526">
        <f t="shared" ref="D4526:D4589" si="360">($G$2*299792458/$G$6/2*9)^2/(4*$G$3*A4526*(1-EXP(-(C4526/B4526)))^2)</f>
        <v>449.09202686949442</v>
      </c>
      <c r="E4526" s="5">
        <f t="shared" si="357"/>
        <v>231.8015400236653</v>
      </c>
    </row>
    <row r="4527" spans="1:5">
      <c r="A4527" s="5">
        <f t="shared" si="358"/>
        <v>452600000</v>
      </c>
      <c r="B4527" s="5">
        <f t="shared" si="356"/>
        <v>0.11082081114367974</v>
      </c>
      <c r="C4527" s="5">
        <f t="shared" si="359"/>
        <v>0.13919093879646177</v>
      </c>
      <c r="D4527">
        <f t="shared" si="360"/>
        <v>448.99280194088863</v>
      </c>
      <c r="E4527" s="5">
        <f t="shared" si="357"/>
        <v>231.75078512376692</v>
      </c>
    </row>
    <row r="4528" spans="1:5">
      <c r="A4528" s="5">
        <f t="shared" si="358"/>
        <v>452700000</v>
      </c>
      <c r="B4528" s="5">
        <f t="shared" si="356"/>
        <v>0.11084529651954003</v>
      </c>
      <c r="C4528" s="5">
        <f t="shared" si="359"/>
        <v>0.13922169242854229</v>
      </c>
      <c r="D4528">
        <f t="shared" si="360"/>
        <v>448.89362084922959</v>
      </c>
      <c r="E4528" s="5">
        <f t="shared" si="357"/>
        <v>231.70005264752035</v>
      </c>
    </row>
    <row r="4529" spans="1:5">
      <c r="A4529" s="5">
        <f t="shared" si="358"/>
        <v>452800000</v>
      </c>
      <c r="B4529" s="5">
        <f t="shared" si="356"/>
        <v>0.11086978189540032</v>
      </c>
      <c r="C4529" s="5">
        <f t="shared" si="359"/>
        <v>0.13925244606062281</v>
      </c>
      <c r="D4529">
        <f t="shared" si="360"/>
        <v>448.79448356547312</v>
      </c>
      <c r="E4529" s="5">
        <f t="shared" si="357"/>
        <v>231.64934258006897</v>
      </c>
    </row>
    <row r="4530" spans="1:5">
      <c r="A4530" s="5">
        <f t="shared" si="358"/>
        <v>452900000</v>
      </c>
      <c r="B4530" s="5">
        <f t="shared" si="356"/>
        <v>0.11089426727126062</v>
      </c>
      <c r="C4530" s="5">
        <f t="shared" si="359"/>
        <v>0.13928319969270334</v>
      </c>
      <c r="D4530">
        <f t="shared" si="360"/>
        <v>448.69539006060108</v>
      </c>
      <c r="E4530" s="5">
        <f t="shared" si="357"/>
        <v>231.59865490656924</v>
      </c>
    </row>
    <row r="4531" spans="1:5">
      <c r="A4531" s="5">
        <f t="shared" si="358"/>
        <v>453000000</v>
      </c>
      <c r="B4531" s="5">
        <f t="shared" si="356"/>
        <v>0.11091875264712091</v>
      </c>
      <c r="C4531" s="5">
        <f t="shared" si="359"/>
        <v>0.13931395332478386</v>
      </c>
      <c r="D4531">
        <f t="shared" si="360"/>
        <v>448.5963403056208</v>
      </c>
      <c r="E4531" s="5">
        <f t="shared" si="357"/>
        <v>231.54798961219066</v>
      </c>
    </row>
    <row r="4532" spans="1:5">
      <c r="A4532" s="5">
        <f t="shared" si="358"/>
        <v>453100000</v>
      </c>
      <c r="B4532" s="5">
        <f t="shared" si="356"/>
        <v>0.1109432380229812</v>
      </c>
      <c r="C4532" s="5">
        <f t="shared" si="359"/>
        <v>0.13934470695686438</v>
      </c>
      <c r="D4532">
        <f t="shared" si="360"/>
        <v>448.49733427156531</v>
      </c>
      <c r="E4532" s="5">
        <f t="shared" si="357"/>
        <v>231.49734668211593</v>
      </c>
    </row>
    <row r="4533" spans="1:5">
      <c r="A4533" s="5">
        <f t="shared" si="358"/>
        <v>453200000</v>
      </c>
      <c r="B4533" s="5">
        <f t="shared" si="356"/>
        <v>0.11096772339884149</v>
      </c>
      <c r="C4533" s="5">
        <f t="shared" si="359"/>
        <v>0.13937546058894493</v>
      </c>
      <c r="D4533">
        <f t="shared" si="360"/>
        <v>448.3983719294929</v>
      </c>
      <c r="E4533" s="5">
        <f t="shared" si="357"/>
        <v>231.44672610154089</v>
      </c>
    </row>
    <row r="4534" spans="1:5">
      <c r="A4534" s="5">
        <f t="shared" si="358"/>
        <v>453300000</v>
      </c>
      <c r="B4534" s="5">
        <f t="shared" si="356"/>
        <v>0.11099220877470178</v>
      </c>
      <c r="C4534" s="5">
        <f t="shared" si="359"/>
        <v>0.13940621422102545</v>
      </c>
      <c r="D4534">
        <f t="shared" si="360"/>
        <v>448.29945325048806</v>
      </c>
      <c r="E4534" s="5">
        <f t="shared" si="357"/>
        <v>231.39612785567417</v>
      </c>
    </row>
    <row r="4535" spans="1:5">
      <c r="A4535" s="5">
        <f t="shared" si="358"/>
        <v>453400000</v>
      </c>
      <c r="B4535" s="5">
        <f t="shared" si="356"/>
        <v>0.11101669415056208</v>
      </c>
      <c r="C4535" s="5">
        <f t="shared" si="359"/>
        <v>0.13943696785310597</v>
      </c>
      <c r="D4535">
        <f t="shared" si="360"/>
        <v>448.20057820566001</v>
      </c>
      <c r="E4535" s="5">
        <f t="shared" si="357"/>
        <v>231.3455519297377</v>
      </c>
    </row>
    <row r="4536" spans="1:5">
      <c r="A4536" s="5">
        <f t="shared" si="358"/>
        <v>453500000</v>
      </c>
      <c r="B4536" s="5">
        <f t="shared" si="356"/>
        <v>0.11104117952642237</v>
      </c>
      <c r="C4536" s="5">
        <f t="shared" si="359"/>
        <v>0.13946772148518649</v>
      </c>
      <c r="D4536">
        <f t="shared" si="360"/>
        <v>448.10174676614383</v>
      </c>
      <c r="E4536" s="5">
        <f t="shared" si="357"/>
        <v>231.29499830896634</v>
      </c>
    </row>
    <row r="4537" spans="1:5">
      <c r="A4537" s="5">
        <f t="shared" si="358"/>
        <v>453600000</v>
      </c>
      <c r="B4537" s="5">
        <f t="shared" si="356"/>
        <v>0.11106566490228266</v>
      </c>
      <c r="C4537" s="5">
        <f t="shared" si="359"/>
        <v>0.13949847511726701</v>
      </c>
      <c r="D4537">
        <f t="shared" si="360"/>
        <v>448.00295890310014</v>
      </c>
      <c r="E4537" s="5">
        <f t="shared" si="357"/>
        <v>231.24446697860799</v>
      </c>
    </row>
    <row r="4538" spans="1:5">
      <c r="A4538" s="5">
        <f t="shared" si="358"/>
        <v>453700000</v>
      </c>
      <c r="B4538" s="5">
        <f t="shared" si="356"/>
        <v>0.11109015027814295</v>
      </c>
      <c r="C4538" s="5">
        <f t="shared" si="359"/>
        <v>0.13952922874934756</v>
      </c>
      <c r="D4538">
        <f t="shared" si="360"/>
        <v>447.90421458771476</v>
      </c>
      <c r="E4538" s="5">
        <f t="shared" si="357"/>
        <v>231.19395792392365</v>
      </c>
    </row>
    <row r="4539" spans="1:5">
      <c r="A4539" s="5">
        <f t="shared" si="358"/>
        <v>453800000</v>
      </c>
      <c r="B4539" s="5">
        <f t="shared" si="356"/>
        <v>0.11111463565400324</v>
      </c>
      <c r="C4539" s="5">
        <f t="shared" si="359"/>
        <v>0.13955998238142808</v>
      </c>
      <c r="D4539">
        <f t="shared" si="360"/>
        <v>447.80551379119925</v>
      </c>
      <c r="E4539" s="5">
        <f t="shared" si="357"/>
        <v>231.14347113018712</v>
      </c>
    </row>
    <row r="4540" spans="1:5">
      <c r="A4540" s="5">
        <f t="shared" si="358"/>
        <v>453900000</v>
      </c>
      <c r="B4540" s="5">
        <f t="shared" si="356"/>
        <v>0.11113912102986354</v>
      </c>
      <c r="C4540" s="5">
        <f t="shared" si="359"/>
        <v>0.1395907360135086</v>
      </c>
      <c r="D4540">
        <f t="shared" si="360"/>
        <v>447.70685648479008</v>
      </c>
      <c r="E4540" s="5">
        <f t="shared" si="357"/>
        <v>231.09300658268538</v>
      </c>
    </row>
    <row r="4541" spans="1:5">
      <c r="A4541" s="5">
        <f t="shared" si="358"/>
        <v>454000000</v>
      </c>
      <c r="B4541" s="5">
        <f t="shared" si="356"/>
        <v>0.11116360640572383</v>
      </c>
      <c r="C4541" s="5">
        <f t="shared" si="359"/>
        <v>0.13962148964558913</v>
      </c>
      <c r="D4541">
        <f t="shared" si="360"/>
        <v>447.60824263974939</v>
      </c>
      <c r="E4541" s="5">
        <f t="shared" si="357"/>
        <v>231.04256426671819</v>
      </c>
    </row>
    <row r="4542" spans="1:5">
      <c r="A4542" s="5">
        <f t="shared" si="358"/>
        <v>454100000</v>
      </c>
      <c r="B4542" s="5">
        <f t="shared" si="356"/>
        <v>0.11118809178158412</v>
      </c>
      <c r="C4542" s="5">
        <f t="shared" si="359"/>
        <v>0.13965224327766965</v>
      </c>
      <c r="D4542">
        <f t="shared" si="360"/>
        <v>447.50967222736449</v>
      </c>
      <c r="E4542" s="5">
        <f t="shared" si="357"/>
        <v>230.99214416759847</v>
      </c>
    </row>
    <row r="4543" spans="1:5">
      <c r="A4543" s="5">
        <f t="shared" si="358"/>
        <v>454200000</v>
      </c>
      <c r="B4543" s="5">
        <f t="shared" si="356"/>
        <v>0.11121257715744441</v>
      </c>
      <c r="C4543" s="5">
        <f t="shared" si="359"/>
        <v>0.13968299690975017</v>
      </c>
      <c r="D4543">
        <f t="shared" si="360"/>
        <v>447.41114521894809</v>
      </c>
      <c r="E4543" s="5">
        <f t="shared" si="357"/>
        <v>230.94174627065172</v>
      </c>
    </row>
    <row r="4544" spans="1:5">
      <c r="A4544" s="5">
        <f t="shared" si="358"/>
        <v>454300000</v>
      </c>
      <c r="B4544" s="5">
        <f t="shared" si="356"/>
        <v>0.1112370625333047</v>
      </c>
      <c r="C4544" s="5">
        <f t="shared" si="359"/>
        <v>0.13971375054183072</v>
      </c>
      <c r="D4544">
        <f t="shared" si="360"/>
        <v>447.31266158583804</v>
      </c>
      <c r="E4544" s="5">
        <f t="shared" si="357"/>
        <v>230.8913705612168</v>
      </c>
    </row>
    <row r="4545" spans="1:5">
      <c r="A4545" s="5">
        <f t="shared" si="358"/>
        <v>454400000</v>
      </c>
      <c r="B4545" s="5">
        <f t="shared" si="356"/>
        <v>0.111261547909165</v>
      </c>
      <c r="C4545" s="5">
        <f t="shared" si="359"/>
        <v>0.13974450417391124</v>
      </c>
      <c r="D4545">
        <f t="shared" si="360"/>
        <v>447.21422129939748</v>
      </c>
      <c r="E4545" s="5">
        <f t="shared" si="357"/>
        <v>230.84101702464511</v>
      </c>
    </row>
    <row r="4546" spans="1:5">
      <c r="A4546" s="5">
        <f t="shared" si="358"/>
        <v>454500000</v>
      </c>
      <c r="B4546" s="5">
        <f t="shared" si="356"/>
        <v>0.11128603328502529</v>
      </c>
      <c r="C4546" s="5">
        <f t="shared" si="359"/>
        <v>0.13977525780599176</v>
      </c>
      <c r="D4546">
        <f t="shared" si="360"/>
        <v>447.11582433101478</v>
      </c>
      <c r="E4546" s="5">
        <f t="shared" si="357"/>
        <v>230.79068564630128</v>
      </c>
    </row>
    <row r="4547" spans="1:5">
      <c r="A4547" s="5">
        <f t="shared" si="358"/>
        <v>454600000</v>
      </c>
      <c r="B4547" s="5">
        <f t="shared" ref="B4547:B4610" si="361">A4547/(PI()*1300000000)</f>
        <v>0.11131051866088558</v>
      </c>
      <c r="C4547" s="5">
        <f t="shared" si="359"/>
        <v>0.13980601143807228</v>
      </c>
      <c r="D4547">
        <f t="shared" si="360"/>
        <v>447.01747065210344</v>
      </c>
      <c r="E4547" s="5">
        <f t="shared" ref="E4547:E4610" si="362">($G$2*299792458/$G$6/2*9)^2/(4*$G$3*A4547)*(1+($G$7*$G$3*A4547)/($G$2*299792458/$G$6/2*9))^2</f>
        <v>230.74037641156244</v>
      </c>
    </row>
    <row r="4548" spans="1:5">
      <c r="A4548" s="5">
        <f t="shared" si="358"/>
        <v>454700000</v>
      </c>
      <c r="B4548" s="5">
        <f t="shared" si="361"/>
        <v>0.11133500403674587</v>
      </c>
      <c r="C4548" s="5">
        <f t="shared" si="359"/>
        <v>0.1398367650701528</v>
      </c>
      <c r="D4548">
        <f t="shared" si="360"/>
        <v>446.91916023410209</v>
      </c>
      <c r="E4548" s="5">
        <f t="shared" si="362"/>
        <v>230.69008930581887</v>
      </c>
    </row>
    <row r="4549" spans="1:5">
      <c r="A4549" s="5">
        <f t="shared" si="358"/>
        <v>454800000</v>
      </c>
      <c r="B4549" s="5">
        <f t="shared" si="361"/>
        <v>0.11135948941260616</v>
      </c>
      <c r="C4549" s="5">
        <f t="shared" si="359"/>
        <v>0.13986751870223335</v>
      </c>
      <c r="D4549">
        <f t="shared" si="360"/>
        <v>446.82089304847455</v>
      </c>
      <c r="E4549" s="5">
        <f t="shared" si="362"/>
        <v>230.6398243144736</v>
      </c>
    </row>
    <row r="4550" spans="1:5">
      <c r="A4550" s="5">
        <f t="shared" si="358"/>
        <v>454900000</v>
      </c>
      <c r="B4550" s="5">
        <f t="shared" si="361"/>
        <v>0.11138397478846646</v>
      </c>
      <c r="C4550" s="5">
        <f t="shared" si="359"/>
        <v>0.13989827233431387</v>
      </c>
      <c r="D4550">
        <f t="shared" si="360"/>
        <v>446.72266906670967</v>
      </c>
      <c r="E4550" s="5">
        <f t="shared" si="362"/>
        <v>230.58958142294259</v>
      </c>
    </row>
    <row r="4551" spans="1:5">
      <c r="A4551" s="5">
        <f t="shared" si="358"/>
        <v>455000000</v>
      </c>
      <c r="B4551" s="5">
        <f t="shared" si="361"/>
        <v>0.11140846016432675</v>
      </c>
      <c r="C4551" s="5">
        <f t="shared" si="359"/>
        <v>0.13992902596639439</v>
      </c>
      <c r="D4551">
        <f t="shared" si="360"/>
        <v>446.62448826032141</v>
      </c>
      <c r="E4551" s="5">
        <f t="shared" si="362"/>
        <v>230.53936061665448</v>
      </c>
    </row>
    <row r="4552" spans="1:5">
      <c r="A4552" s="5">
        <f t="shared" si="358"/>
        <v>455100000</v>
      </c>
      <c r="B4552" s="5">
        <f t="shared" si="361"/>
        <v>0.11143294554018704</v>
      </c>
      <c r="C4552" s="5">
        <f t="shared" si="359"/>
        <v>0.13995977959847491</v>
      </c>
      <c r="D4552">
        <f t="shared" si="360"/>
        <v>446.52635060084867</v>
      </c>
      <c r="E4552" s="5">
        <f t="shared" si="362"/>
        <v>230.48916188105065</v>
      </c>
    </row>
    <row r="4553" spans="1:5">
      <c r="A4553" s="5">
        <f t="shared" si="358"/>
        <v>455200000</v>
      </c>
      <c r="B4553" s="5">
        <f t="shared" si="361"/>
        <v>0.11145743091604733</v>
      </c>
      <c r="C4553" s="5">
        <f t="shared" si="359"/>
        <v>0.13999053323055544</v>
      </c>
      <c r="D4553">
        <f t="shared" si="360"/>
        <v>446.42825605985553</v>
      </c>
      <c r="E4553" s="5">
        <f t="shared" si="362"/>
        <v>230.43898520158547</v>
      </c>
    </row>
    <row r="4554" spans="1:5">
      <c r="A4554" s="5">
        <f t="shared" si="358"/>
        <v>455300000</v>
      </c>
      <c r="B4554" s="5">
        <f t="shared" si="361"/>
        <v>0.11148191629190762</v>
      </c>
      <c r="C4554" s="5">
        <f t="shared" si="359"/>
        <v>0.14002128686263596</v>
      </c>
      <c r="D4554">
        <f t="shared" si="360"/>
        <v>446.3302046089309</v>
      </c>
      <c r="E4554" s="5">
        <f t="shared" si="362"/>
        <v>230.38883056372606</v>
      </c>
    </row>
    <row r="4555" spans="1:5">
      <c r="A4555" s="5">
        <f t="shared" si="358"/>
        <v>455400000</v>
      </c>
      <c r="B4555" s="5">
        <f t="shared" si="361"/>
        <v>0.11150640166776792</v>
      </c>
      <c r="C4555" s="5">
        <f t="shared" si="359"/>
        <v>0.14005204049471651</v>
      </c>
      <c r="D4555">
        <f t="shared" si="360"/>
        <v>446.23219621968866</v>
      </c>
      <c r="E4555" s="5">
        <f t="shared" si="362"/>
        <v>230.3386979529522</v>
      </c>
    </row>
    <row r="4556" spans="1:5">
      <c r="A4556" s="5">
        <f t="shared" si="358"/>
        <v>455500000</v>
      </c>
      <c r="B4556" s="5">
        <f t="shared" si="361"/>
        <v>0.11153088704362821</v>
      </c>
      <c r="C4556" s="5">
        <f t="shared" si="359"/>
        <v>0.14008279412679703</v>
      </c>
      <c r="D4556">
        <f t="shared" si="360"/>
        <v>446.13423086376781</v>
      </c>
      <c r="E4556" s="5">
        <f t="shared" si="362"/>
        <v>230.28858735475652</v>
      </c>
    </row>
    <row r="4557" spans="1:5">
      <c r="A4557" s="5">
        <f t="shared" si="358"/>
        <v>455600000</v>
      </c>
      <c r="B4557" s="5">
        <f t="shared" si="361"/>
        <v>0.1115553724194885</v>
      </c>
      <c r="C4557" s="5">
        <f t="shared" si="359"/>
        <v>0.14011354775887755</v>
      </c>
      <c r="D4557">
        <f t="shared" si="360"/>
        <v>446.03630851283197</v>
      </c>
      <c r="E4557" s="5">
        <f t="shared" si="362"/>
        <v>230.23849875464433</v>
      </c>
    </row>
    <row r="4558" spans="1:5">
      <c r="A4558" s="5">
        <f t="shared" si="358"/>
        <v>455700000</v>
      </c>
      <c r="B4558" s="5">
        <f t="shared" si="361"/>
        <v>0.11157985779534879</v>
      </c>
      <c r="C4558" s="5">
        <f t="shared" si="359"/>
        <v>0.14014430139095807</v>
      </c>
      <c r="D4558">
        <f t="shared" si="360"/>
        <v>445.93842913856975</v>
      </c>
      <c r="E4558" s="5">
        <f t="shared" si="362"/>
        <v>230.18843213813369</v>
      </c>
    </row>
    <row r="4559" spans="1:5">
      <c r="A4559" s="5">
        <f t="shared" si="358"/>
        <v>455800000</v>
      </c>
      <c r="B4559" s="5">
        <f t="shared" si="361"/>
        <v>0.11160434317120908</v>
      </c>
      <c r="C4559" s="5">
        <f t="shared" si="359"/>
        <v>0.14017505502303859</v>
      </c>
      <c r="D4559">
        <f t="shared" si="360"/>
        <v>445.84059271269467</v>
      </c>
      <c r="E4559" s="5">
        <f t="shared" si="362"/>
        <v>230.13838749075538</v>
      </c>
    </row>
    <row r="4560" spans="1:5">
      <c r="A4560" s="5">
        <f t="shared" si="358"/>
        <v>455900000</v>
      </c>
      <c r="B4560" s="5">
        <f t="shared" si="361"/>
        <v>0.11162882854706936</v>
      </c>
      <c r="C4560" s="5">
        <f t="shared" si="359"/>
        <v>0.14020580865511911</v>
      </c>
      <c r="D4560">
        <f t="shared" si="360"/>
        <v>445.74279920694505</v>
      </c>
      <c r="E4560" s="5">
        <f t="shared" si="362"/>
        <v>230.08836479805288</v>
      </c>
    </row>
    <row r="4561" spans="1:5">
      <c r="A4561" s="5">
        <f t="shared" si="358"/>
        <v>456000000</v>
      </c>
      <c r="B4561" s="5">
        <f t="shared" si="361"/>
        <v>0.11165331392292965</v>
      </c>
      <c r="C4561" s="5">
        <f t="shared" si="359"/>
        <v>0.14023656228719966</v>
      </c>
      <c r="D4561">
        <f t="shared" si="360"/>
        <v>445.64504859308374</v>
      </c>
      <c r="E4561" s="5">
        <f t="shared" si="362"/>
        <v>230.0383640455822</v>
      </c>
    </row>
    <row r="4562" spans="1:5">
      <c r="A4562" s="5">
        <f t="shared" si="358"/>
        <v>456100000</v>
      </c>
      <c r="B4562" s="5">
        <f t="shared" si="361"/>
        <v>0.11167779929878995</v>
      </c>
      <c r="C4562" s="5">
        <f t="shared" si="359"/>
        <v>0.14026731591928018</v>
      </c>
      <c r="D4562">
        <f t="shared" si="360"/>
        <v>445.54734084289902</v>
      </c>
      <c r="E4562" s="5">
        <f t="shared" si="362"/>
        <v>229.9883852189121</v>
      </c>
    </row>
    <row r="4563" spans="1:5">
      <c r="A4563" s="5">
        <f t="shared" si="358"/>
        <v>456200000</v>
      </c>
      <c r="B4563" s="5">
        <f t="shared" si="361"/>
        <v>0.11170228467465024</v>
      </c>
      <c r="C4563" s="5">
        <f t="shared" si="359"/>
        <v>0.1402980695513607</v>
      </c>
      <c r="D4563">
        <f t="shared" si="360"/>
        <v>445.44967592820308</v>
      </c>
      <c r="E4563" s="5">
        <f t="shared" si="362"/>
        <v>229.93842830362428</v>
      </c>
    </row>
    <row r="4564" spans="1:5">
      <c r="A4564" s="5">
        <f t="shared" si="358"/>
        <v>456300000</v>
      </c>
      <c r="B4564" s="5">
        <f t="shared" si="361"/>
        <v>0.11172677005051053</v>
      </c>
      <c r="C4564" s="5">
        <f t="shared" si="359"/>
        <v>0.14032882318344123</v>
      </c>
      <c r="D4564">
        <f t="shared" si="360"/>
        <v>445.35205382083325</v>
      </c>
      <c r="E4564" s="5">
        <f t="shared" si="362"/>
        <v>229.88849328531265</v>
      </c>
    </row>
    <row r="4565" spans="1:5">
      <c r="A4565" s="5">
        <f t="shared" si="358"/>
        <v>456400000</v>
      </c>
      <c r="B4565" s="5">
        <f t="shared" si="361"/>
        <v>0.11175125542637082</v>
      </c>
      <c r="C4565" s="5">
        <f t="shared" si="359"/>
        <v>0.14035957681552175</v>
      </c>
      <c r="D4565">
        <f t="shared" si="360"/>
        <v>445.2544744926517</v>
      </c>
      <c r="E4565" s="5">
        <f t="shared" si="362"/>
        <v>229.83858014958398</v>
      </c>
    </row>
    <row r="4566" spans="1:5">
      <c r="A4566" s="5">
        <f t="shared" si="358"/>
        <v>456500000</v>
      </c>
      <c r="B4566" s="5">
        <f t="shared" si="361"/>
        <v>0.11177574080223111</v>
      </c>
      <c r="C4566" s="5">
        <f t="shared" si="359"/>
        <v>0.1403903304476023</v>
      </c>
      <c r="D4566">
        <f t="shared" si="360"/>
        <v>445.15693791554475</v>
      </c>
      <c r="E4566" s="5">
        <f t="shared" si="362"/>
        <v>229.78868888205756</v>
      </c>
    </row>
    <row r="4567" spans="1:5">
      <c r="A4567" s="5">
        <f t="shared" si="358"/>
        <v>456600000</v>
      </c>
      <c r="B4567" s="5">
        <f t="shared" si="361"/>
        <v>0.11180022617809141</v>
      </c>
      <c r="C4567" s="5">
        <f t="shared" si="359"/>
        <v>0.14042108407968282</v>
      </c>
      <c r="D4567">
        <f t="shared" si="360"/>
        <v>445.05944406142407</v>
      </c>
      <c r="E4567" s="5">
        <f t="shared" si="362"/>
        <v>229.73881946836542</v>
      </c>
    </row>
    <row r="4568" spans="1:5">
      <c r="A4568" s="5">
        <f t="shared" si="358"/>
        <v>456700000</v>
      </c>
      <c r="B4568" s="5">
        <f t="shared" si="361"/>
        <v>0.1118247115539517</v>
      </c>
      <c r="C4568" s="5">
        <f t="shared" si="359"/>
        <v>0.14045183771176334</v>
      </c>
      <c r="D4568">
        <f t="shared" si="360"/>
        <v>444.96199290222518</v>
      </c>
      <c r="E4568" s="5">
        <f t="shared" si="362"/>
        <v>229.68897189415202</v>
      </c>
    </row>
    <row r="4569" spans="1:5">
      <c r="A4569" s="5">
        <f t="shared" si="358"/>
        <v>456800000</v>
      </c>
      <c r="B4569" s="5">
        <f t="shared" si="361"/>
        <v>0.11184919692981199</v>
      </c>
      <c r="C4569" s="5">
        <f t="shared" si="359"/>
        <v>0.14048259134384386</v>
      </c>
      <c r="D4569">
        <f t="shared" si="360"/>
        <v>444.86458440990856</v>
      </c>
      <c r="E4569" s="5">
        <f t="shared" si="362"/>
        <v>229.63914614507448</v>
      </c>
    </row>
    <row r="4570" spans="1:5">
      <c r="A4570" s="5">
        <f t="shared" si="358"/>
        <v>456900000</v>
      </c>
      <c r="B4570" s="5">
        <f t="shared" si="361"/>
        <v>0.11187368230567228</v>
      </c>
      <c r="C4570" s="5">
        <f t="shared" si="359"/>
        <v>0.14051334497592438</v>
      </c>
      <c r="D4570">
        <f t="shared" si="360"/>
        <v>444.76721855645923</v>
      </c>
      <c r="E4570" s="5">
        <f t="shared" si="362"/>
        <v>229.58934220680234</v>
      </c>
    </row>
    <row r="4571" spans="1:5">
      <c r="A4571" s="5">
        <f t="shared" si="358"/>
        <v>457000000</v>
      </c>
      <c r="B4571" s="5">
        <f t="shared" si="361"/>
        <v>0.11189816768153257</v>
      </c>
      <c r="C4571" s="5">
        <f t="shared" si="359"/>
        <v>0.1405440986080049</v>
      </c>
      <c r="D4571">
        <f t="shared" si="360"/>
        <v>444.66989531388674</v>
      </c>
      <c r="E4571" s="5">
        <f t="shared" si="362"/>
        <v>229.53956006501787</v>
      </c>
    </row>
    <row r="4572" spans="1:5">
      <c r="A4572" s="5">
        <f t="shared" si="358"/>
        <v>457100000</v>
      </c>
      <c r="B4572" s="5">
        <f t="shared" si="361"/>
        <v>0.11192265305739287</v>
      </c>
      <c r="C4572" s="5">
        <f t="shared" si="359"/>
        <v>0.14057485224008545</v>
      </c>
      <c r="D4572">
        <f t="shared" si="360"/>
        <v>444.57261465422499</v>
      </c>
      <c r="E4572" s="5">
        <f t="shared" si="362"/>
        <v>229.48979970541575</v>
      </c>
    </row>
    <row r="4573" spans="1:5">
      <c r="A4573" s="5">
        <f t="shared" si="358"/>
        <v>457200000</v>
      </c>
      <c r="B4573" s="5">
        <f t="shared" si="361"/>
        <v>0.11194713843325316</v>
      </c>
      <c r="C4573" s="5">
        <f t="shared" si="359"/>
        <v>0.14060560587216597</v>
      </c>
      <c r="D4573">
        <f t="shared" si="360"/>
        <v>444.47537654953243</v>
      </c>
      <c r="E4573" s="5">
        <f t="shared" si="362"/>
        <v>229.44006111370317</v>
      </c>
    </row>
    <row r="4574" spans="1:5">
      <c r="A4574" s="5">
        <f t="shared" si="358"/>
        <v>457300000</v>
      </c>
      <c r="B4574" s="5">
        <f t="shared" si="361"/>
        <v>0.11197162380911345</v>
      </c>
      <c r="C4574" s="5">
        <f t="shared" si="359"/>
        <v>0.14063635950424649</v>
      </c>
      <c r="D4574">
        <f t="shared" si="360"/>
        <v>444.37818097189205</v>
      </c>
      <c r="E4574" s="5">
        <f t="shared" si="362"/>
        <v>229.39034427559989</v>
      </c>
    </row>
    <row r="4575" spans="1:5">
      <c r="A4575" s="5">
        <f t="shared" si="358"/>
        <v>457400000</v>
      </c>
      <c r="B4575" s="5">
        <f t="shared" si="361"/>
        <v>0.11199610918497374</v>
      </c>
      <c r="C4575" s="5">
        <f t="shared" si="359"/>
        <v>0.14066711313632702</v>
      </c>
      <c r="D4575">
        <f t="shared" si="360"/>
        <v>444.28102789341108</v>
      </c>
      <c r="E4575" s="5">
        <f t="shared" si="362"/>
        <v>229.34064917683827</v>
      </c>
    </row>
    <row r="4576" spans="1:5">
      <c r="A4576" s="5">
        <f t="shared" si="358"/>
        <v>457500000</v>
      </c>
      <c r="B4576" s="5">
        <f t="shared" si="361"/>
        <v>0.11202059456083403</v>
      </c>
      <c r="C4576" s="5">
        <f t="shared" si="359"/>
        <v>0.14069786676840754</v>
      </c>
      <c r="D4576">
        <f t="shared" si="360"/>
        <v>444.18391728622123</v>
      </c>
      <c r="E4576" s="5">
        <f t="shared" si="362"/>
        <v>229.29097580316278</v>
      </c>
    </row>
    <row r="4577" spans="1:5">
      <c r="A4577" s="5">
        <f t="shared" si="358"/>
        <v>457600000</v>
      </c>
      <c r="B4577" s="5">
        <f t="shared" si="361"/>
        <v>0.11204507993669433</v>
      </c>
      <c r="C4577" s="5">
        <f t="shared" si="359"/>
        <v>0.14072862040048809</v>
      </c>
      <c r="D4577">
        <f t="shared" si="360"/>
        <v>444.08684912247855</v>
      </c>
      <c r="E4577" s="5">
        <f t="shared" si="362"/>
        <v>229.2413241403307</v>
      </c>
    </row>
    <row r="4578" spans="1:5">
      <c r="A4578" s="5">
        <f t="shared" si="358"/>
        <v>457700000</v>
      </c>
      <c r="B4578" s="5">
        <f t="shared" si="361"/>
        <v>0.11206956531255462</v>
      </c>
      <c r="C4578" s="5">
        <f t="shared" si="359"/>
        <v>0.14075937403256861</v>
      </c>
      <c r="D4578">
        <f t="shared" si="360"/>
        <v>443.98982337436365</v>
      </c>
      <c r="E4578" s="5">
        <f t="shared" si="362"/>
        <v>229.19169417411172</v>
      </c>
    </row>
    <row r="4579" spans="1:5">
      <c r="A4579" s="5">
        <f t="shared" si="358"/>
        <v>457800000</v>
      </c>
      <c r="B4579" s="5">
        <f t="shared" si="361"/>
        <v>0.11209405068841491</v>
      </c>
      <c r="C4579" s="5">
        <f t="shared" si="359"/>
        <v>0.14079012766464913</v>
      </c>
      <c r="D4579">
        <f t="shared" si="360"/>
        <v>443.89284001408083</v>
      </c>
      <c r="E4579" s="5">
        <f t="shared" si="362"/>
        <v>229.14208589028772</v>
      </c>
    </row>
    <row r="4580" spans="1:5">
      <c r="A4580" s="5">
        <f t="shared" si="358"/>
        <v>457900000</v>
      </c>
      <c r="B4580" s="5">
        <f t="shared" si="361"/>
        <v>0.1121185360642752</v>
      </c>
      <c r="C4580" s="5">
        <f t="shared" si="359"/>
        <v>0.14082088129672965</v>
      </c>
      <c r="D4580">
        <f t="shared" si="360"/>
        <v>443.79589901385941</v>
      </c>
      <c r="E4580" s="5">
        <f t="shared" si="362"/>
        <v>229.09249927465314</v>
      </c>
    </row>
    <row r="4581" spans="1:5">
      <c r="A4581" s="5">
        <f t="shared" si="358"/>
        <v>458000000</v>
      </c>
      <c r="B4581" s="5">
        <f t="shared" si="361"/>
        <v>0.11214302144013549</v>
      </c>
      <c r="C4581" s="5">
        <f t="shared" si="359"/>
        <v>0.14085163492881017</v>
      </c>
      <c r="D4581">
        <f t="shared" si="360"/>
        <v>443.69900034595247</v>
      </c>
      <c r="E4581" s="5">
        <f t="shared" si="362"/>
        <v>229.04293431301494</v>
      </c>
    </row>
    <row r="4582" spans="1:5">
      <c r="A4582" s="5">
        <f t="shared" si="358"/>
        <v>458100000</v>
      </c>
      <c r="B4582" s="5">
        <f t="shared" si="361"/>
        <v>0.11216750681599578</v>
      </c>
      <c r="C4582" s="5">
        <f t="shared" si="359"/>
        <v>0.14088238856089069</v>
      </c>
      <c r="D4582">
        <f t="shared" si="360"/>
        <v>443.60214398263747</v>
      </c>
      <c r="E4582" s="5">
        <f t="shared" si="362"/>
        <v>228.99339099119231</v>
      </c>
    </row>
    <row r="4583" spans="1:5">
      <c r="A4583" s="5">
        <f t="shared" si="358"/>
        <v>458200000</v>
      </c>
      <c r="B4583" s="5">
        <f t="shared" si="361"/>
        <v>0.11219199219185608</v>
      </c>
      <c r="C4583" s="5">
        <f t="shared" si="359"/>
        <v>0.14091314219297124</v>
      </c>
      <c r="D4583">
        <f t="shared" si="360"/>
        <v>443.5053298962161</v>
      </c>
      <c r="E4583" s="5">
        <f t="shared" si="362"/>
        <v>228.94386929501695</v>
      </c>
    </row>
    <row r="4584" spans="1:5">
      <c r="A4584" s="5">
        <f t="shared" si="358"/>
        <v>458300000</v>
      </c>
      <c r="B4584" s="5">
        <f t="shared" si="361"/>
        <v>0.11221647756771637</v>
      </c>
      <c r="C4584" s="5">
        <f t="shared" si="359"/>
        <v>0.14094389582505176</v>
      </c>
      <c r="D4584">
        <f t="shared" si="360"/>
        <v>443.40855805901424</v>
      </c>
      <c r="E4584" s="5">
        <f t="shared" si="362"/>
        <v>228.89436921033283</v>
      </c>
    </row>
    <row r="4585" spans="1:5">
      <c r="A4585" s="5">
        <f t="shared" si="358"/>
        <v>458400000</v>
      </c>
      <c r="B4585" s="5">
        <f t="shared" si="361"/>
        <v>0.11224096294357666</v>
      </c>
      <c r="C4585" s="5">
        <f t="shared" si="359"/>
        <v>0.14097464945713228</v>
      </c>
      <c r="D4585">
        <f t="shared" si="360"/>
        <v>443.31182844338178</v>
      </c>
      <c r="E4585" s="5">
        <f t="shared" si="362"/>
        <v>228.84489072299627</v>
      </c>
    </row>
    <row r="4586" spans="1:5">
      <c r="A4586" s="5">
        <f t="shared" si="358"/>
        <v>458500000</v>
      </c>
      <c r="B4586" s="5">
        <f t="shared" si="361"/>
        <v>0.11226544831943695</v>
      </c>
      <c r="C4586" s="5">
        <f t="shared" si="359"/>
        <v>0.14100540308921281</v>
      </c>
      <c r="D4586">
        <f t="shared" si="360"/>
        <v>443.21514102169294</v>
      </c>
      <c r="E4586" s="5">
        <f t="shared" si="362"/>
        <v>228.79543381887601</v>
      </c>
    </row>
    <row r="4587" spans="1:5">
      <c r="A4587" s="5">
        <f t="shared" si="358"/>
        <v>458600000</v>
      </c>
      <c r="B4587" s="5">
        <f t="shared" si="361"/>
        <v>0.11228993369529724</v>
      </c>
      <c r="C4587" s="5">
        <f t="shared" si="359"/>
        <v>0.14103615672129333</v>
      </c>
      <c r="D4587">
        <f t="shared" si="360"/>
        <v>443.11849576634592</v>
      </c>
      <c r="E4587" s="5">
        <f t="shared" si="362"/>
        <v>228.74599848385319</v>
      </c>
    </row>
    <row r="4588" spans="1:5">
      <c r="A4588" s="5">
        <f t="shared" si="358"/>
        <v>458700000</v>
      </c>
      <c r="B4588" s="5">
        <f t="shared" si="361"/>
        <v>0.11231441907115754</v>
      </c>
      <c r="C4588" s="5">
        <f t="shared" si="359"/>
        <v>0.14106691035337385</v>
      </c>
      <c r="D4588">
        <f t="shared" si="360"/>
        <v>443.02189264976283</v>
      </c>
      <c r="E4588" s="5">
        <f t="shared" si="362"/>
        <v>228.69658470382086</v>
      </c>
    </row>
    <row r="4589" spans="1:5">
      <c r="A4589" s="5">
        <f t="shared" si="358"/>
        <v>458800000</v>
      </c>
      <c r="B4589" s="5">
        <f t="shared" si="361"/>
        <v>0.11233890444701783</v>
      </c>
      <c r="C4589" s="5">
        <f t="shared" si="359"/>
        <v>0.1410976639854544</v>
      </c>
      <c r="D4589">
        <f t="shared" si="360"/>
        <v>442.92533164439021</v>
      </c>
      <c r="E4589" s="5">
        <f t="shared" si="362"/>
        <v>228.64719246468485</v>
      </c>
    </row>
    <row r="4590" spans="1:5">
      <c r="A4590" s="5">
        <f t="shared" ref="A4590:A4653" si="363">A4589+100000</f>
        <v>458900000</v>
      </c>
      <c r="B4590" s="5">
        <f t="shared" si="361"/>
        <v>0.11236338982287812</v>
      </c>
      <c r="C4590" s="5">
        <f t="shared" ref="C4590:C4653" si="364">1.256*A4590/(PI()*$G$6)</f>
        <v>0.14112841761753492</v>
      </c>
      <c r="D4590">
        <f t="shared" ref="D4590:D4653" si="365">($G$2*299792458/$G$6/2*9)^2/(4*$G$3*A4590*(1-EXP(-(C4590/B4590)))^2)</f>
        <v>442.82881272269827</v>
      </c>
      <c r="E4590" s="5">
        <f t="shared" si="362"/>
        <v>228.59782175236299</v>
      </c>
    </row>
    <row r="4591" spans="1:5">
      <c r="A4591" s="5">
        <f t="shared" si="363"/>
        <v>459000000</v>
      </c>
      <c r="B4591" s="5">
        <f t="shared" si="361"/>
        <v>0.11238787519873841</v>
      </c>
      <c r="C4591" s="5">
        <f t="shared" si="364"/>
        <v>0.14115917124961544</v>
      </c>
      <c r="D4591">
        <f t="shared" si="365"/>
        <v>442.73233585718128</v>
      </c>
      <c r="E4591" s="5">
        <f t="shared" si="362"/>
        <v>228.54847255278546</v>
      </c>
    </row>
    <row r="4592" spans="1:5">
      <c r="A4592" s="5">
        <f t="shared" si="363"/>
        <v>459100000</v>
      </c>
      <c r="B4592" s="5">
        <f t="shared" si="361"/>
        <v>0.1124123605745987</v>
      </c>
      <c r="C4592" s="5">
        <f t="shared" si="364"/>
        <v>0.14118992488169596</v>
      </c>
      <c r="D4592">
        <f t="shared" si="365"/>
        <v>442.63590102035772</v>
      </c>
      <c r="E4592" s="5">
        <f t="shared" si="362"/>
        <v>228.49914485189475</v>
      </c>
    </row>
    <row r="4593" spans="1:5">
      <c r="A4593" s="5">
        <f t="shared" si="363"/>
        <v>459200000</v>
      </c>
      <c r="B4593" s="5">
        <f t="shared" si="361"/>
        <v>0.112436845950459</v>
      </c>
      <c r="C4593" s="5">
        <f t="shared" si="364"/>
        <v>0.14122067851377648</v>
      </c>
      <c r="D4593">
        <f t="shared" si="365"/>
        <v>442.53950818476966</v>
      </c>
      <c r="E4593" s="5">
        <f t="shared" si="362"/>
        <v>228.44983863564559</v>
      </c>
    </row>
    <row r="4594" spans="1:5">
      <c r="A4594" s="5">
        <f t="shared" si="363"/>
        <v>459300000</v>
      </c>
      <c r="B4594" s="5">
        <f t="shared" si="361"/>
        <v>0.11246133132631929</v>
      </c>
      <c r="C4594" s="5">
        <f t="shared" si="364"/>
        <v>0.14125143214585703</v>
      </c>
      <c r="D4594">
        <f t="shared" si="365"/>
        <v>442.44315732298332</v>
      </c>
      <c r="E4594" s="5">
        <f t="shared" si="362"/>
        <v>228.40055389000483</v>
      </c>
    </row>
    <row r="4595" spans="1:5">
      <c r="A4595" s="5">
        <f t="shared" si="363"/>
        <v>459400000</v>
      </c>
      <c r="B4595" s="5">
        <f t="shared" si="361"/>
        <v>0.11248581670217958</v>
      </c>
      <c r="C4595" s="5">
        <f t="shared" si="364"/>
        <v>0.14128218577793755</v>
      </c>
      <c r="D4595">
        <f t="shared" si="365"/>
        <v>442.34684840758865</v>
      </c>
      <c r="E4595" s="5">
        <f t="shared" si="362"/>
        <v>228.35129060095161</v>
      </c>
    </row>
    <row r="4596" spans="1:5">
      <c r="A4596" s="5">
        <f t="shared" si="363"/>
        <v>459500000</v>
      </c>
      <c r="B4596" s="5">
        <f t="shared" si="361"/>
        <v>0.11251030207803986</v>
      </c>
      <c r="C4596" s="5">
        <f t="shared" si="364"/>
        <v>0.14131293941001807</v>
      </c>
      <c r="D4596">
        <f t="shared" si="365"/>
        <v>442.25058141119962</v>
      </c>
      <c r="E4596" s="5">
        <f t="shared" si="362"/>
        <v>228.30204875447748</v>
      </c>
    </row>
    <row r="4597" spans="1:5">
      <c r="A4597" s="5">
        <f t="shared" si="363"/>
        <v>459600000</v>
      </c>
      <c r="B4597" s="5">
        <f t="shared" si="361"/>
        <v>0.11253478745390015</v>
      </c>
      <c r="C4597" s="5">
        <f t="shared" si="364"/>
        <v>0.14134369304209859</v>
      </c>
      <c r="D4597">
        <f t="shared" si="365"/>
        <v>442.15435630645396</v>
      </c>
      <c r="E4597" s="5">
        <f t="shared" si="362"/>
        <v>228.25282833658565</v>
      </c>
    </row>
    <row r="4598" spans="1:5">
      <c r="A4598" s="5">
        <f t="shared" si="363"/>
        <v>459700000</v>
      </c>
      <c r="B4598" s="5">
        <f t="shared" si="361"/>
        <v>0.11255927282976044</v>
      </c>
      <c r="C4598" s="5">
        <f t="shared" si="364"/>
        <v>0.14137444667417912</v>
      </c>
      <c r="D4598">
        <f t="shared" si="365"/>
        <v>442.05817306601313</v>
      </c>
      <c r="E4598" s="5">
        <f t="shared" si="362"/>
        <v>228.20362933329196</v>
      </c>
    </row>
    <row r="4599" spans="1:5">
      <c r="A4599" s="5">
        <f t="shared" si="363"/>
        <v>459800000</v>
      </c>
      <c r="B4599" s="5">
        <f t="shared" si="361"/>
        <v>0.11258375820562073</v>
      </c>
      <c r="C4599" s="5">
        <f t="shared" si="364"/>
        <v>0.14140520030625964</v>
      </c>
      <c r="D4599">
        <f t="shared" si="365"/>
        <v>441.96203166256248</v>
      </c>
      <c r="E4599" s="5">
        <f t="shared" si="362"/>
        <v>228.15445173062437</v>
      </c>
    </row>
    <row r="4600" spans="1:5">
      <c r="A4600" s="5">
        <f t="shared" si="363"/>
        <v>459900000</v>
      </c>
      <c r="B4600" s="5">
        <f t="shared" si="361"/>
        <v>0.11260824358148103</v>
      </c>
      <c r="C4600" s="5">
        <f t="shared" si="364"/>
        <v>0.14143595393834019</v>
      </c>
      <c r="D4600">
        <f t="shared" si="365"/>
        <v>441.86593206881105</v>
      </c>
      <c r="E4600" s="5">
        <f t="shared" si="362"/>
        <v>228.10529551462287</v>
      </c>
    </row>
    <row r="4601" spans="1:5">
      <c r="A4601" s="5">
        <f t="shared" si="363"/>
        <v>460000000</v>
      </c>
      <c r="B4601" s="5">
        <f t="shared" si="361"/>
        <v>0.11263272895734132</v>
      </c>
      <c r="C4601" s="5">
        <f t="shared" si="364"/>
        <v>0.14146670757042071</v>
      </c>
      <c r="D4601">
        <f t="shared" si="365"/>
        <v>441.76987425749178</v>
      </c>
      <c r="E4601" s="5">
        <f t="shared" si="362"/>
        <v>228.05616067133957</v>
      </c>
    </row>
    <row r="4602" spans="1:5">
      <c r="A4602" s="5">
        <f t="shared" si="363"/>
        <v>460100000</v>
      </c>
      <c r="B4602" s="5">
        <f t="shared" si="361"/>
        <v>0.11265721433320161</v>
      </c>
      <c r="C4602" s="5">
        <f t="shared" si="364"/>
        <v>0.14149746120250123</v>
      </c>
      <c r="D4602">
        <f t="shared" si="365"/>
        <v>441.6738582013611</v>
      </c>
      <c r="E4602" s="5">
        <f t="shared" si="362"/>
        <v>228.00704718683889</v>
      </c>
    </row>
    <row r="4603" spans="1:5">
      <c r="A4603" s="5">
        <f t="shared" si="363"/>
        <v>460200000</v>
      </c>
      <c r="B4603" s="5">
        <f t="shared" si="361"/>
        <v>0.1126816997090619</v>
      </c>
      <c r="C4603" s="5">
        <f t="shared" si="364"/>
        <v>0.14152821483458175</v>
      </c>
      <c r="D4603">
        <f t="shared" si="365"/>
        <v>441.57788387319914</v>
      </c>
      <c r="E4603" s="5">
        <f t="shared" si="362"/>
        <v>227.95795504719717</v>
      </c>
    </row>
    <row r="4604" spans="1:5">
      <c r="A4604" s="5">
        <f t="shared" si="363"/>
        <v>460300000</v>
      </c>
      <c r="B4604" s="5">
        <f t="shared" si="361"/>
        <v>0.11270618508492219</v>
      </c>
      <c r="C4604" s="5">
        <f t="shared" si="364"/>
        <v>0.14155896846666227</v>
      </c>
      <c r="D4604">
        <f t="shared" si="365"/>
        <v>441.48195124580974</v>
      </c>
      <c r="E4604" s="5">
        <f t="shared" si="362"/>
        <v>227.90888423850296</v>
      </c>
    </row>
    <row r="4605" spans="1:5">
      <c r="A4605" s="5">
        <f t="shared" si="363"/>
        <v>460400000</v>
      </c>
      <c r="B4605" s="5">
        <f t="shared" si="361"/>
        <v>0.11273067046078249</v>
      </c>
      <c r="C4605" s="5">
        <f t="shared" si="364"/>
        <v>0.14158972209874282</v>
      </c>
      <c r="D4605">
        <f t="shared" si="365"/>
        <v>441.38606029202037</v>
      </c>
      <c r="E4605" s="5">
        <f t="shared" si="362"/>
        <v>227.8598347468569</v>
      </c>
    </row>
    <row r="4606" spans="1:5">
      <c r="A4606" s="5">
        <f t="shared" si="363"/>
        <v>460500000</v>
      </c>
      <c r="B4606" s="5">
        <f t="shared" si="361"/>
        <v>0.11275515583664278</v>
      </c>
      <c r="C4606" s="5">
        <f t="shared" si="364"/>
        <v>0.14162047573082334</v>
      </c>
      <c r="D4606">
        <f t="shared" si="365"/>
        <v>441.2902109846824</v>
      </c>
      <c r="E4606" s="5">
        <f t="shared" si="362"/>
        <v>227.8108065583715</v>
      </c>
    </row>
    <row r="4607" spans="1:5">
      <c r="A4607" s="5">
        <f t="shared" si="363"/>
        <v>460600000</v>
      </c>
      <c r="B4607" s="5">
        <f t="shared" si="361"/>
        <v>0.11277964121250307</v>
      </c>
      <c r="C4607" s="5">
        <f t="shared" si="364"/>
        <v>0.14165122936290386</v>
      </c>
      <c r="D4607">
        <f t="shared" si="365"/>
        <v>441.19440329667003</v>
      </c>
      <c r="E4607" s="5">
        <f t="shared" si="362"/>
        <v>227.76179965917157</v>
      </c>
    </row>
    <row r="4608" spans="1:5">
      <c r="A4608" s="5">
        <f t="shared" si="363"/>
        <v>460700000</v>
      </c>
      <c r="B4608" s="5">
        <f t="shared" si="361"/>
        <v>0.11280412658836336</v>
      </c>
      <c r="C4608" s="5">
        <f t="shared" si="364"/>
        <v>0.14168198299498438</v>
      </c>
      <c r="D4608">
        <f t="shared" si="365"/>
        <v>441.09863720088174</v>
      </c>
      <c r="E4608" s="5">
        <f t="shared" si="362"/>
        <v>227.71281403539402</v>
      </c>
    </row>
    <row r="4609" spans="1:5">
      <c r="A4609" s="5">
        <f t="shared" si="363"/>
        <v>460800000</v>
      </c>
      <c r="B4609" s="5">
        <f t="shared" si="361"/>
        <v>0.11282861196422365</v>
      </c>
      <c r="C4609" s="5">
        <f t="shared" si="364"/>
        <v>0.14171273662706491</v>
      </c>
      <c r="D4609">
        <f t="shared" si="365"/>
        <v>441.00291267023925</v>
      </c>
      <c r="E4609" s="5">
        <f t="shared" si="362"/>
        <v>227.66384967318743</v>
      </c>
    </row>
    <row r="4610" spans="1:5">
      <c r="A4610" s="5">
        <f t="shared" si="363"/>
        <v>460900000</v>
      </c>
      <c r="B4610" s="5">
        <f t="shared" si="361"/>
        <v>0.11285309734008395</v>
      </c>
      <c r="C4610" s="5">
        <f t="shared" si="364"/>
        <v>0.14174349025914543</v>
      </c>
      <c r="D4610">
        <f t="shared" si="365"/>
        <v>440.90722967768761</v>
      </c>
      <c r="E4610" s="5">
        <f t="shared" si="362"/>
        <v>227.61490655871282</v>
      </c>
    </row>
    <row r="4611" spans="1:5">
      <c r="A4611" s="5">
        <f t="shared" si="363"/>
        <v>461000000</v>
      </c>
      <c r="B4611" s="5">
        <f t="shared" ref="B4611:B4674" si="366">A4611/(PI()*1300000000)</f>
        <v>0.11287758271594424</v>
      </c>
      <c r="C4611" s="5">
        <f t="shared" si="364"/>
        <v>0.14177424389122598</v>
      </c>
      <c r="D4611">
        <f t="shared" si="365"/>
        <v>440.81158819619571</v>
      </c>
      <c r="E4611" s="5">
        <f t="shared" ref="E4611:E4674" si="367">($G$2*299792458/$G$6/2*9)^2/(4*$G$3*A4611)*(1+($G$7*$G$3*A4611)/($G$2*299792458/$G$6/2*9))^2</f>
        <v>227.56598467814294</v>
      </c>
    </row>
    <row r="4612" spans="1:5">
      <c r="A4612" s="5">
        <f t="shared" si="363"/>
        <v>461100000</v>
      </c>
      <c r="B4612" s="5">
        <f t="shared" si="366"/>
        <v>0.11290206809180453</v>
      </c>
      <c r="C4612" s="5">
        <f t="shared" si="364"/>
        <v>0.1418049975233065</v>
      </c>
      <c r="D4612">
        <f t="shared" si="365"/>
        <v>440.71598819875567</v>
      </c>
      <c r="E4612" s="5">
        <f t="shared" si="367"/>
        <v>227.51708401766268</v>
      </c>
    </row>
    <row r="4613" spans="1:5">
      <c r="A4613" s="5">
        <f t="shared" si="363"/>
        <v>461200000</v>
      </c>
      <c r="B4613" s="5">
        <f t="shared" si="366"/>
        <v>0.11292655346766482</v>
      </c>
      <c r="C4613" s="5">
        <f t="shared" si="364"/>
        <v>0.14183575115538702</v>
      </c>
      <c r="D4613">
        <f t="shared" si="365"/>
        <v>440.62042965838293</v>
      </c>
      <c r="E4613" s="5">
        <f t="shared" si="367"/>
        <v>227.46820456346893</v>
      </c>
    </row>
    <row r="4614" spans="1:5">
      <c r="A4614" s="5">
        <f t="shared" si="363"/>
        <v>461300000</v>
      </c>
      <c r="B4614" s="5">
        <f t="shared" si="366"/>
        <v>0.11295103884352511</v>
      </c>
      <c r="C4614" s="5">
        <f t="shared" si="364"/>
        <v>0.14186650478746754</v>
      </c>
      <c r="D4614">
        <f t="shared" si="365"/>
        <v>440.52491254811667</v>
      </c>
      <c r="E4614" s="5">
        <f t="shared" si="367"/>
        <v>227.4193463017703</v>
      </c>
    </row>
    <row r="4615" spans="1:5">
      <c r="A4615" s="5">
        <f t="shared" si="363"/>
        <v>461400000</v>
      </c>
      <c r="B4615" s="5">
        <f t="shared" si="366"/>
        <v>0.11297552421938541</v>
      </c>
      <c r="C4615" s="5">
        <f t="shared" si="364"/>
        <v>0.14189725841954806</v>
      </c>
      <c r="D4615">
        <f t="shared" si="365"/>
        <v>440.42943684101914</v>
      </c>
      <c r="E4615" s="5">
        <f t="shared" si="367"/>
        <v>227.37050921878762</v>
      </c>
    </row>
    <row r="4616" spans="1:5">
      <c r="A4616" s="5">
        <f t="shared" si="363"/>
        <v>461500000</v>
      </c>
      <c r="B4616" s="5">
        <f t="shared" si="366"/>
        <v>0.1130000095952457</v>
      </c>
      <c r="C4616" s="5">
        <f t="shared" si="364"/>
        <v>0.14192801205162858</v>
      </c>
      <c r="D4616">
        <f t="shared" si="365"/>
        <v>440.33400251017599</v>
      </c>
      <c r="E4616" s="5">
        <f t="shared" si="367"/>
        <v>227.32169330075357</v>
      </c>
    </row>
    <row r="4617" spans="1:5">
      <c r="A4617" s="5">
        <f t="shared" si="363"/>
        <v>461600000</v>
      </c>
      <c r="B4617" s="5">
        <f t="shared" si="366"/>
        <v>0.11302449497110599</v>
      </c>
      <c r="C4617" s="5">
        <f t="shared" si="364"/>
        <v>0.14195876568370913</v>
      </c>
      <c r="D4617">
        <f t="shared" si="365"/>
        <v>440.23860952869632</v>
      </c>
      <c r="E4617" s="5">
        <f t="shared" si="367"/>
        <v>227.27289853391275</v>
      </c>
    </row>
    <row r="4618" spans="1:5">
      <c r="A4618" s="5">
        <f t="shared" si="363"/>
        <v>461700000</v>
      </c>
      <c r="B4618" s="5">
        <f t="shared" si="366"/>
        <v>0.11304898034696628</v>
      </c>
      <c r="C4618" s="5">
        <f t="shared" si="364"/>
        <v>0.14198951931578965</v>
      </c>
      <c r="D4618">
        <f t="shared" si="365"/>
        <v>440.14325786971244</v>
      </c>
      <c r="E4618" s="5">
        <f t="shared" si="367"/>
        <v>227.22412490452177</v>
      </c>
    </row>
    <row r="4619" spans="1:5">
      <c r="A4619" s="5">
        <f t="shared" si="363"/>
        <v>461800000</v>
      </c>
      <c r="B4619" s="5">
        <f t="shared" si="366"/>
        <v>0.11307346572282657</v>
      </c>
      <c r="C4619" s="5">
        <f t="shared" si="364"/>
        <v>0.14202027294787017</v>
      </c>
      <c r="D4619">
        <f t="shared" si="365"/>
        <v>440.04794750637984</v>
      </c>
      <c r="E4619" s="5">
        <f t="shared" si="367"/>
        <v>227.17537239884899</v>
      </c>
    </row>
    <row r="4620" spans="1:5">
      <c r="A4620" s="5">
        <f t="shared" si="363"/>
        <v>461900000</v>
      </c>
      <c r="B4620" s="5">
        <f t="shared" si="366"/>
        <v>0.11309795109868687</v>
      </c>
      <c r="C4620" s="5">
        <f t="shared" si="364"/>
        <v>0.1420510265799507</v>
      </c>
      <c r="D4620">
        <f t="shared" si="365"/>
        <v>439.95267841187751</v>
      </c>
      <c r="E4620" s="5">
        <f t="shared" si="367"/>
        <v>227.12664100317474</v>
      </c>
    </row>
    <row r="4621" spans="1:5">
      <c r="A4621" s="5">
        <f t="shared" si="363"/>
        <v>462000000</v>
      </c>
      <c r="B4621" s="5">
        <f t="shared" si="366"/>
        <v>0.11312243647454716</v>
      </c>
      <c r="C4621" s="5">
        <f t="shared" si="364"/>
        <v>0.14208178021203122</v>
      </c>
      <c r="D4621">
        <f t="shared" si="365"/>
        <v>439.85745055940743</v>
      </c>
      <c r="E4621" s="5">
        <f t="shared" si="367"/>
        <v>227.07793070379128</v>
      </c>
    </row>
    <row r="4622" spans="1:5">
      <c r="A4622" s="5">
        <f t="shared" si="363"/>
        <v>462100000</v>
      </c>
      <c r="B4622" s="5">
        <f t="shared" si="366"/>
        <v>0.11314692185040745</v>
      </c>
      <c r="C4622" s="5">
        <f t="shared" si="364"/>
        <v>0.14211253384411177</v>
      </c>
      <c r="D4622">
        <f t="shared" si="365"/>
        <v>439.76226392219479</v>
      </c>
      <c r="E4622" s="5">
        <f t="shared" si="367"/>
        <v>227.02924148700279</v>
      </c>
    </row>
    <row r="4623" spans="1:5">
      <c r="A4623" s="5">
        <f t="shared" si="363"/>
        <v>462200000</v>
      </c>
      <c r="B4623" s="5">
        <f t="shared" si="366"/>
        <v>0.11317140722626774</v>
      </c>
      <c r="C4623" s="5">
        <f t="shared" si="364"/>
        <v>0.14214328747619229</v>
      </c>
      <c r="D4623">
        <f t="shared" si="365"/>
        <v>439.66711847348813</v>
      </c>
      <c r="E4623" s="5">
        <f t="shared" si="367"/>
        <v>226.98057333912499</v>
      </c>
    </row>
    <row r="4624" spans="1:5">
      <c r="A4624" s="5">
        <f t="shared" si="363"/>
        <v>462300000</v>
      </c>
      <c r="B4624" s="5">
        <f t="shared" si="366"/>
        <v>0.11319589260212803</v>
      </c>
      <c r="C4624" s="5">
        <f t="shared" si="364"/>
        <v>0.14217404110827281</v>
      </c>
      <c r="D4624">
        <f t="shared" si="365"/>
        <v>439.57201418655904</v>
      </c>
      <c r="E4624" s="5">
        <f t="shared" si="367"/>
        <v>226.93192624648566</v>
      </c>
    </row>
    <row r="4625" spans="1:5">
      <c r="A4625" s="5">
        <f t="shared" si="363"/>
        <v>462400000</v>
      </c>
      <c r="B4625" s="5">
        <f t="shared" si="366"/>
        <v>0.11322037797798833</v>
      </c>
      <c r="C4625" s="5">
        <f t="shared" si="364"/>
        <v>0.14220479474035333</v>
      </c>
      <c r="D4625">
        <f t="shared" si="365"/>
        <v>439.47695103470204</v>
      </c>
      <c r="E4625" s="5">
        <f t="shared" si="367"/>
        <v>226.88330019542451</v>
      </c>
    </row>
    <row r="4626" spans="1:5">
      <c r="A4626" s="5">
        <f t="shared" si="363"/>
        <v>462500000</v>
      </c>
      <c r="B4626" s="5">
        <f t="shared" si="366"/>
        <v>0.11324486335384862</v>
      </c>
      <c r="C4626" s="5">
        <f t="shared" si="364"/>
        <v>0.14223554837243385</v>
      </c>
      <c r="D4626">
        <f t="shared" si="365"/>
        <v>439.3819289912351</v>
      </c>
      <c r="E4626" s="5">
        <f t="shared" si="367"/>
        <v>226.83469517229287</v>
      </c>
    </row>
    <row r="4627" spans="1:5">
      <c r="A4627" s="5">
        <f t="shared" si="363"/>
        <v>462600000</v>
      </c>
      <c r="B4627" s="5">
        <f t="shared" si="366"/>
        <v>0.11326934872970891</v>
      </c>
      <c r="C4627" s="5">
        <f t="shared" si="364"/>
        <v>0.14226630200451437</v>
      </c>
      <c r="D4627">
        <f t="shared" si="365"/>
        <v>439.286948029499</v>
      </c>
      <c r="E4627" s="5">
        <f t="shared" si="367"/>
        <v>226.786111163454</v>
      </c>
    </row>
    <row r="4628" spans="1:5">
      <c r="A4628" s="5">
        <f t="shared" si="363"/>
        <v>462700000</v>
      </c>
      <c r="B4628" s="5">
        <f t="shared" si="366"/>
        <v>0.1132938341055692</v>
      </c>
      <c r="C4628" s="5">
        <f t="shared" si="364"/>
        <v>0.14229705563659492</v>
      </c>
      <c r="D4628">
        <f t="shared" si="365"/>
        <v>439.1920081228576</v>
      </c>
      <c r="E4628" s="5">
        <f t="shared" si="367"/>
        <v>226.73754815528284</v>
      </c>
    </row>
    <row r="4629" spans="1:5">
      <c r="A4629" s="5">
        <f t="shared" si="363"/>
        <v>462800000</v>
      </c>
      <c r="B4629" s="5">
        <f t="shared" si="366"/>
        <v>0.11331831948142949</v>
      </c>
      <c r="C4629" s="5">
        <f t="shared" si="364"/>
        <v>0.14232780926867544</v>
      </c>
      <c r="D4629">
        <f t="shared" si="365"/>
        <v>439.097109244698</v>
      </c>
      <c r="E4629" s="5">
        <f t="shared" si="367"/>
        <v>226.68900613416628</v>
      </c>
    </row>
    <row r="4630" spans="1:5">
      <c r="A4630" s="5">
        <f t="shared" si="363"/>
        <v>462900000</v>
      </c>
      <c r="B4630" s="5">
        <f t="shared" si="366"/>
        <v>0.11334280485728979</v>
      </c>
      <c r="C4630" s="5">
        <f t="shared" si="364"/>
        <v>0.14235856290075596</v>
      </c>
      <c r="D4630">
        <f t="shared" si="365"/>
        <v>439.00225136843</v>
      </c>
      <c r="E4630" s="5">
        <f t="shared" si="367"/>
        <v>226.64048508650271</v>
      </c>
    </row>
    <row r="4631" spans="1:5">
      <c r="A4631" s="5">
        <f t="shared" si="363"/>
        <v>463000000</v>
      </c>
      <c r="B4631" s="5">
        <f t="shared" si="366"/>
        <v>0.11336729023315008</v>
      </c>
      <c r="C4631" s="5">
        <f t="shared" si="364"/>
        <v>0.14238931653283649</v>
      </c>
      <c r="D4631">
        <f t="shared" si="365"/>
        <v>438.90743446748644</v>
      </c>
      <c r="E4631" s="5">
        <f t="shared" si="367"/>
        <v>226.59198499870266</v>
      </c>
    </row>
    <row r="4632" spans="1:5">
      <c r="A4632" s="5">
        <f t="shared" si="363"/>
        <v>463100000</v>
      </c>
      <c r="B4632" s="5">
        <f t="shared" si="366"/>
        <v>0.11339177560901036</v>
      </c>
      <c r="C4632" s="5">
        <f t="shared" si="364"/>
        <v>0.14242007016491701</v>
      </c>
      <c r="D4632">
        <f t="shared" si="365"/>
        <v>438.81265851532333</v>
      </c>
      <c r="E4632" s="5">
        <f t="shared" si="367"/>
        <v>226.54350585718782</v>
      </c>
    </row>
    <row r="4633" spans="1:5">
      <c r="A4633" s="5">
        <f t="shared" si="363"/>
        <v>463200000</v>
      </c>
      <c r="B4633" s="5">
        <f t="shared" si="366"/>
        <v>0.11341626098487065</v>
      </c>
      <c r="C4633" s="5">
        <f t="shared" si="364"/>
        <v>0.14245082379699756</v>
      </c>
      <c r="D4633">
        <f t="shared" si="365"/>
        <v>438.71792348541919</v>
      </c>
      <c r="E4633" s="5">
        <f t="shared" si="367"/>
        <v>226.49504764839219</v>
      </c>
    </row>
    <row r="4634" spans="1:5">
      <c r="A4634" s="5">
        <f t="shared" si="363"/>
        <v>463300000</v>
      </c>
      <c r="B4634" s="5">
        <f t="shared" si="366"/>
        <v>0.11344074636073094</v>
      </c>
      <c r="C4634" s="5">
        <f t="shared" si="364"/>
        <v>0.14248157742907808</v>
      </c>
      <c r="D4634">
        <f t="shared" si="365"/>
        <v>438.62322935127605</v>
      </c>
      <c r="E4634" s="5">
        <f t="shared" si="367"/>
        <v>226.44661035876109</v>
      </c>
    </row>
    <row r="4635" spans="1:5">
      <c r="A4635" s="5">
        <f t="shared" si="363"/>
        <v>463400000</v>
      </c>
      <c r="B4635" s="5">
        <f t="shared" si="366"/>
        <v>0.11346523173659123</v>
      </c>
      <c r="C4635" s="5">
        <f t="shared" si="364"/>
        <v>0.1425123310611586</v>
      </c>
      <c r="D4635">
        <f t="shared" si="365"/>
        <v>438.52857608641824</v>
      </c>
      <c r="E4635" s="5">
        <f t="shared" si="367"/>
        <v>226.39819397475179</v>
      </c>
    </row>
    <row r="4636" spans="1:5">
      <c r="A4636" s="5">
        <f t="shared" si="363"/>
        <v>463500000</v>
      </c>
      <c r="B4636" s="5">
        <f t="shared" si="366"/>
        <v>0.11348971711245152</v>
      </c>
      <c r="C4636" s="5">
        <f t="shared" si="364"/>
        <v>0.14254308469323912</v>
      </c>
      <c r="D4636">
        <f t="shared" si="365"/>
        <v>438.43396366439316</v>
      </c>
      <c r="E4636" s="5">
        <f t="shared" si="367"/>
        <v>226.34979848283308</v>
      </c>
    </row>
    <row r="4637" spans="1:5">
      <c r="A4637" s="5">
        <f t="shared" si="363"/>
        <v>463600000</v>
      </c>
      <c r="B4637" s="5">
        <f t="shared" si="366"/>
        <v>0.11351420248831182</v>
      </c>
      <c r="C4637" s="5">
        <f t="shared" si="364"/>
        <v>0.14257383832531964</v>
      </c>
      <c r="D4637">
        <f t="shared" si="365"/>
        <v>438.33939205877101</v>
      </c>
      <c r="E4637" s="5">
        <f t="shared" si="367"/>
        <v>226.30142386948557</v>
      </c>
    </row>
    <row r="4638" spans="1:5">
      <c r="A4638" s="5">
        <f t="shared" si="363"/>
        <v>463700000</v>
      </c>
      <c r="B4638" s="5">
        <f t="shared" si="366"/>
        <v>0.11353868786417211</v>
      </c>
      <c r="C4638" s="5">
        <f t="shared" si="364"/>
        <v>0.14260459195740016</v>
      </c>
      <c r="D4638">
        <f t="shared" si="365"/>
        <v>438.24486124314478</v>
      </c>
      <c r="E4638" s="5">
        <f t="shared" si="367"/>
        <v>226.25307012120138</v>
      </c>
    </row>
    <row r="4639" spans="1:5">
      <c r="A4639" s="5">
        <f t="shared" si="363"/>
        <v>463800000</v>
      </c>
      <c r="B4639" s="5">
        <f t="shared" si="366"/>
        <v>0.1135631732400324</v>
      </c>
      <c r="C4639" s="5">
        <f t="shared" si="364"/>
        <v>0.14263534558948071</v>
      </c>
      <c r="D4639">
        <f t="shared" si="365"/>
        <v>438.1503711911302</v>
      </c>
      <c r="E4639" s="5">
        <f t="shared" si="367"/>
        <v>226.20473722448435</v>
      </c>
    </row>
    <row r="4640" spans="1:5">
      <c r="A4640" s="5">
        <f t="shared" si="363"/>
        <v>463900000</v>
      </c>
      <c r="B4640" s="5">
        <f t="shared" si="366"/>
        <v>0.11358765861589269</v>
      </c>
      <c r="C4640" s="5">
        <f t="shared" si="364"/>
        <v>0.14266609922156123</v>
      </c>
      <c r="D4640">
        <f t="shared" si="365"/>
        <v>438.05592187636609</v>
      </c>
      <c r="E4640" s="5">
        <f t="shared" si="367"/>
        <v>226.15642516585007</v>
      </c>
    </row>
    <row r="4641" spans="1:5">
      <c r="A4641" s="5">
        <f t="shared" si="363"/>
        <v>464000000</v>
      </c>
      <c r="B4641" s="5">
        <f t="shared" si="366"/>
        <v>0.11361214399175298</v>
      </c>
      <c r="C4641" s="5">
        <f t="shared" si="364"/>
        <v>0.14269685285364175</v>
      </c>
      <c r="D4641">
        <f t="shared" si="365"/>
        <v>437.9615132725134</v>
      </c>
      <c r="E4641" s="5">
        <f t="shared" si="367"/>
        <v>226.10813393182545</v>
      </c>
    </row>
    <row r="4642" spans="1:5">
      <c r="A4642" s="5">
        <f t="shared" si="363"/>
        <v>464100000</v>
      </c>
      <c r="B4642" s="5">
        <f t="shared" si="366"/>
        <v>0.11363662936761328</v>
      </c>
      <c r="C4642" s="5">
        <f t="shared" si="364"/>
        <v>0.14272760648572227</v>
      </c>
      <c r="D4642">
        <f t="shared" si="365"/>
        <v>437.86714535325626</v>
      </c>
      <c r="E4642" s="5">
        <f t="shared" si="367"/>
        <v>226.05986350894929</v>
      </c>
    </row>
    <row r="4643" spans="1:5">
      <c r="A4643" s="5">
        <f t="shared" si="363"/>
        <v>464200000</v>
      </c>
      <c r="B4643" s="5">
        <f t="shared" si="366"/>
        <v>0.11366111474347357</v>
      </c>
      <c r="C4643" s="5">
        <f t="shared" si="364"/>
        <v>0.1427583601178028</v>
      </c>
      <c r="D4643">
        <f t="shared" si="365"/>
        <v>437.77281809230124</v>
      </c>
      <c r="E4643" s="5">
        <f t="shared" si="367"/>
        <v>226.01161388377193</v>
      </c>
    </row>
    <row r="4644" spans="1:5">
      <c r="A4644" s="5">
        <f t="shared" si="363"/>
        <v>464300000</v>
      </c>
      <c r="B4644" s="5">
        <f t="shared" si="366"/>
        <v>0.11368560011933386</v>
      </c>
      <c r="C4644" s="5">
        <f t="shared" si="364"/>
        <v>0.14278911374988332</v>
      </c>
      <c r="D4644">
        <f t="shared" si="365"/>
        <v>437.67853146337762</v>
      </c>
      <c r="E4644" s="5">
        <f t="shared" si="367"/>
        <v>225.96338504285526</v>
      </c>
    </row>
    <row r="4645" spans="1:5">
      <c r="A4645" s="5">
        <f t="shared" si="363"/>
        <v>464400000</v>
      </c>
      <c r="B4645" s="5">
        <f t="shared" si="366"/>
        <v>0.11371008549519415</v>
      </c>
      <c r="C4645" s="5">
        <f t="shared" si="364"/>
        <v>0.14281986738196387</v>
      </c>
      <c r="D4645">
        <f t="shared" si="365"/>
        <v>437.58428544023735</v>
      </c>
      <c r="E4645" s="5">
        <f t="shared" si="367"/>
        <v>225.91517697277277</v>
      </c>
    </row>
    <row r="4646" spans="1:5">
      <c r="A4646" s="5">
        <f t="shared" si="363"/>
        <v>464500000</v>
      </c>
      <c r="B4646" s="5">
        <f t="shared" si="366"/>
        <v>0.11373457087105444</v>
      </c>
      <c r="C4646" s="5">
        <f t="shared" si="364"/>
        <v>0.14285062101404439</v>
      </c>
      <c r="D4646">
        <f t="shared" si="365"/>
        <v>437.49007999665497</v>
      </c>
      <c r="E4646" s="5">
        <f t="shared" si="367"/>
        <v>225.86698966010943</v>
      </c>
    </row>
    <row r="4647" spans="1:5">
      <c r="A4647" s="5">
        <f t="shared" si="363"/>
        <v>464600000</v>
      </c>
      <c r="B4647" s="5">
        <f t="shared" si="366"/>
        <v>0.11375905624691474</v>
      </c>
      <c r="C4647" s="5">
        <f t="shared" si="364"/>
        <v>0.14288137464612491</v>
      </c>
      <c r="D4647">
        <f t="shared" si="365"/>
        <v>437.39591510642754</v>
      </c>
      <c r="E4647" s="5">
        <f t="shared" si="367"/>
        <v>225.81882309146189</v>
      </c>
    </row>
    <row r="4648" spans="1:5">
      <c r="A4648" s="5">
        <f t="shared" si="363"/>
        <v>464700000</v>
      </c>
      <c r="B4648" s="5">
        <f t="shared" si="366"/>
        <v>0.11378354162277503</v>
      </c>
      <c r="C4648" s="5">
        <f t="shared" si="364"/>
        <v>0.14291212827820543</v>
      </c>
      <c r="D4648">
        <f t="shared" si="365"/>
        <v>437.30179074337474</v>
      </c>
      <c r="E4648" s="5">
        <f t="shared" si="367"/>
        <v>225.77067725343824</v>
      </c>
    </row>
    <row r="4649" spans="1:5">
      <c r="A4649" s="5">
        <f t="shared" si="363"/>
        <v>464800000</v>
      </c>
      <c r="B4649" s="5">
        <f t="shared" si="366"/>
        <v>0.11380802699863532</v>
      </c>
      <c r="C4649" s="5">
        <f t="shared" si="364"/>
        <v>0.14294288191028595</v>
      </c>
      <c r="D4649">
        <f t="shared" si="365"/>
        <v>437.20770688133871</v>
      </c>
      <c r="E4649" s="5">
        <f t="shared" si="367"/>
        <v>225.72255213265828</v>
      </c>
    </row>
    <row r="4650" spans="1:5">
      <c r="A4650" s="5">
        <f t="shared" si="363"/>
        <v>464900000</v>
      </c>
      <c r="B4650" s="5">
        <f t="shared" si="366"/>
        <v>0.11383251237449561</v>
      </c>
      <c r="C4650" s="5">
        <f t="shared" si="364"/>
        <v>0.1429736355423665</v>
      </c>
      <c r="D4650">
        <f t="shared" si="365"/>
        <v>437.11366349418415</v>
      </c>
      <c r="E4650" s="5">
        <f t="shared" si="367"/>
        <v>225.6744477157529</v>
      </c>
    </row>
    <row r="4651" spans="1:5">
      <c r="A4651" s="5">
        <f t="shared" si="363"/>
        <v>465000000</v>
      </c>
      <c r="B4651" s="5">
        <f t="shared" si="366"/>
        <v>0.1138569977503559</v>
      </c>
      <c r="C4651" s="5">
        <f t="shared" si="364"/>
        <v>0.14300438917444702</v>
      </c>
      <c r="D4651">
        <f t="shared" si="365"/>
        <v>437.01966055579834</v>
      </c>
      <c r="E4651" s="5">
        <f t="shared" si="367"/>
        <v>225.62636398936496</v>
      </c>
    </row>
    <row r="4652" spans="1:5">
      <c r="A4652" s="5">
        <f t="shared" si="363"/>
        <v>465100000</v>
      </c>
      <c r="B4652" s="5">
        <f t="shared" si="366"/>
        <v>0.1138814831262162</v>
      </c>
      <c r="C4652" s="5">
        <f t="shared" si="364"/>
        <v>0.14303514280652754</v>
      </c>
      <c r="D4652">
        <f t="shared" si="365"/>
        <v>436.92569804009082</v>
      </c>
      <c r="E4652" s="5">
        <f t="shared" si="367"/>
        <v>225.57830094014847</v>
      </c>
    </row>
    <row r="4653" spans="1:5">
      <c r="A4653" s="5">
        <f t="shared" si="363"/>
        <v>465200000</v>
      </c>
      <c r="B4653" s="5">
        <f t="shared" si="366"/>
        <v>0.11390596850207649</v>
      </c>
      <c r="C4653" s="5">
        <f t="shared" si="364"/>
        <v>0.14306589643860806</v>
      </c>
      <c r="D4653">
        <f t="shared" si="365"/>
        <v>436.83177592099361</v>
      </c>
      <c r="E4653" s="5">
        <f t="shared" si="367"/>
        <v>225.53025855476915</v>
      </c>
    </row>
    <row r="4654" spans="1:5">
      <c r="A4654" s="5">
        <f t="shared" ref="A4654:A4717" si="368">A4653+100000</f>
        <v>465300000</v>
      </c>
      <c r="B4654" s="5">
        <f t="shared" si="366"/>
        <v>0.11393045387793678</v>
      </c>
      <c r="C4654" s="5">
        <f t="shared" ref="C4654:C4717" si="369">1.256*A4654/(PI()*$G$6)</f>
        <v>0.14309665007068859</v>
      </c>
      <c r="D4654">
        <f t="shared" ref="D4654:D4717" si="370">($G$2*299792458/$G$6/2*9)^2/(4*$G$3*A4654*(1-EXP(-(C4654/B4654)))^2)</f>
        <v>436.73789417246127</v>
      </c>
      <c r="E4654" s="5">
        <f t="shared" si="367"/>
        <v>225.48223681990413</v>
      </c>
    </row>
    <row r="4655" spans="1:5">
      <c r="A4655" s="5">
        <f t="shared" si="368"/>
        <v>465400000</v>
      </c>
      <c r="B4655" s="5">
        <f t="shared" si="366"/>
        <v>0.11395493925379707</v>
      </c>
      <c r="C4655" s="5">
        <f t="shared" si="369"/>
        <v>0.14312740370276911</v>
      </c>
      <c r="D4655">
        <f t="shared" si="370"/>
        <v>436.64405276847066</v>
      </c>
      <c r="E4655" s="5">
        <f t="shared" si="367"/>
        <v>225.43423572224182</v>
      </c>
    </row>
    <row r="4656" spans="1:5">
      <c r="A4656" s="5">
        <f t="shared" si="368"/>
        <v>465500000</v>
      </c>
      <c r="B4656" s="5">
        <f t="shared" si="366"/>
        <v>0.11397942462965736</v>
      </c>
      <c r="C4656" s="5">
        <f t="shared" si="369"/>
        <v>0.14315815733484966</v>
      </c>
      <c r="D4656">
        <f t="shared" si="370"/>
        <v>436.55025168302086</v>
      </c>
      <c r="E4656" s="5">
        <f t="shared" si="367"/>
        <v>225.38625524848231</v>
      </c>
    </row>
    <row r="4657" spans="1:5">
      <c r="A4657" s="5">
        <f t="shared" si="368"/>
        <v>465600000</v>
      </c>
      <c r="B4657" s="5">
        <f t="shared" si="366"/>
        <v>0.11400391000551766</v>
      </c>
      <c r="C4657" s="5">
        <f t="shared" si="369"/>
        <v>0.14318891096693018</v>
      </c>
      <c r="D4657">
        <f t="shared" si="370"/>
        <v>436.45649089013364</v>
      </c>
      <c r="E4657" s="5">
        <f t="shared" si="367"/>
        <v>225.33829538533692</v>
      </c>
    </row>
    <row r="4658" spans="1:5">
      <c r="A4658" s="5">
        <f t="shared" si="368"/>
        <v>465700000</v>
      </c>
      <c r="B4658" s="5">
        <f t="shared" si="366"/>
        <v>0.11402839538137795</v>
      </c>
      <c r="C4658" s="5">
        <f t="shared" si="369"/>
        <v>0.1432196645990107</v>
      </c>
      <c r="D4658">
        <f t="shared" si="370"/>
        <v>436.36277036385275</v>
      </c>
      <c r="E4658" s="5">
        <f t="shared" si="367"/>
        <v>225.29035611952867</v>
      </c>
    </row>
    <row r="4659" spans="1:5">
      <c r="A4659" s="5">
        <f t="shared" si="368"/>
        <v>465800000</v>
      </c>
      <c r="B4659" s="5">
        <f t="shared" si="366"/>
        <v>0.11405288075723824</v>
      </c>
      <c r="C4659" s="5">
        <f t="shared" si="369"/>
        <v>0.14325041823109122</v>
      </c>
      <c r="D4659">
        <f t="shared" si="370"/>
        <v>436.26909007824435</v>
      </c>
      <c r="E4659" s="5">
        <f t="shared" si="367"/>
        <v>225.24243743779141</v>
      </c>
    </row>
    <row r="4660" spans="1:5">
      <c r="A4660" s="5">
        <f t="shared" si="368"/>
        <v>465900000</v>
      </c>
      <c r="B4660" s="5">
        <f t="shared" si="366"/>
        <v>0.11407736613309853</v>
      </c>
      <c r="C4660" s="5">
        <f t="shared" si="369"/>
        <v>0.14328117186317174</v>
      </c>
      <c r="D4660">
        <f t="shared" si="370"/>
        <v>436.17545000739693</v>
      </c>
      <c r="E4660" s="5">
        <f t="shared" si="367"/>
        <v>225.19453932687105</v>
      </c>
    </row>
    <row r="4661" spans="1:5">
      <c r="A4661" s="5">
        <f t="shared" si="368"/>
        <v>466000000</v>
      </c>
      <c r="B4661" s="5">
        <f t="shared" si="366"/>
        <v>0.11410185150895882</v>
      </c>
      <c r="C4661" s="5">
        <f t="shared" si="369"/>
        <v>0.14331192549525229</v>
      </c>
      <c r="D4661">
        <f t="shared" si="370"/>
        <v>436.08185012542111</v>
      </c>
      <c r="E4661" s="5">
        <f t="shared" si="367"/>
        <v>225.14666177352441</v>
      </c>
    </row>
    <row r="4662" spans="1:5">
      <c r="A4662" s="5">
        <f t="shared" si="368"/>
        <v>466100000</v>
      </c>
      <c r="B4662" s="5">
        <f t="shared" si="366"/>
        <v>0.11412633688481912</v>
      </c>
      <c r="C4662" s="5">
        <f t="shared" si="369"/>
        <v>0.14334267912733281</v>
      </c>
      <c r="D4662">
        <f t="shared" si="370"/>
        <v>435.98829040644972</v>
      </c>
      <c r="E4662" s="5">
        <f t="shared" si="367"/>
        <v>225.09880476451991</v>
      </c>
    </row>
    <row r="4663" spans="1:5">
      <c r="A4663" s="5">
        <f t="shared" si="368"/>
        <v>466200000</v>
      </c>
      <c r="B4663" s="5">
        <f t="shared" si="366"/>
        <v>0.11415082226067941</v>
      </c>
      <c r="C4663" s="5">
        <f t="shared" si="369"/>
        <v>0.14337343275941333</v>
      </c>
      <c r="D4663">
        <f t="shared" si="370"/>
        <v>435.89477082463799</v>
      </c>
      <c r="E4663" s="5">
        <f t="shared" si="367"/>
        <v>225.05096828663733</v>
      </c>
    </row>
    <row r="4664" spans="1:5">
      <c r="A4664" s="5">
        <f t="shared" si="368"/>
        <v>466300000</v>
      </c>
      <c r="B4664" s="5">
        <f t="shared" si="366"/>
        <v>0.1141753076365397</v>
      </c>
      <c r="C4664" s="5">
        <f t="shared" si="369"/>
        <v>0.14340418639149385</v>
      </c>
      <c r="D4664">
        <f t="shared" si="370"/>
        <v>435.80129135416308</v>
      </c>
      <c r="E4664" s="5">
        <f t="shared" si="367"/>
        <v>225.00315232666753</v>
      </c>
    </row>
    <row r="4665" spans="1:5">
      <c r="A4665" s="5">
        <f t="shared" si="368"/>
        <v>466400000</v>
      </c>
      <c r="B4665" s="5">
        <f t="shared" si="366"/>
        <v>0.11419979301239999</v>
      </c>
      <c r="C4665" s="5">
        <f t="shared" si="369"/>
        <v>0.14343494002357438</v>
      </c>
      <c r="D4665">
        <f t="shared" si="370"/>
        <v>435.70785196922429</v>
      </c>
      <c r="E4665" s="5">
        <f t="shared" si="367"/>
        <v>224.95535687141302</v>
      </c>
    </row>
    <row r="4666" spans="1:5">
      <c r="A4666" s="5">
        <f t="shared" si="368"/>
        <v>466500000</v>
      </c>
      <c r="B4666" s="5">
        <f t="shared" si="366"/>
        <v>0.11422427838826028</v>
      </c>
      <c r="C4666" s="5">
        <f t="shared" si="369"/>
        <v>0.1434656936556549</v>
      </c>
      <c r="D4666">
        <f t="shared" si="370"/>
        <v>435.61445264404335</v>
      </c>
      <c r="E4666" s="5">
        <f t="shared" si="367"/>
        <v>224.90758190768744</v>
      </c>
    </row>
    <row r="4667" spans="1:5">
      <c r="A4667" s="5">
        <f t="shared" si="368"/>
        <v>466600000</v>
      </c>
      <c r="B4667" s="5">
        <f t="shared" si="366"/>
        <v>0.11424876376412058</v>
      </c>
      <c r="C4667" s="5">
        <f t="shared" si="369"/>
        <v>0.14349644728773545</v>
      </c>
      <c r="D4667">
        <f t="shared" si="370"/>
        <v>435.52109335286377</v>
      </c>
      <c r="E4667" s="5">
        <f t="shared" si="367"/>
        <v>224.8598274223159</v>
      </c>
    </row>
    <row r="4668" spans="1:5">
      <c r="A4668" s="5">
        <f t="shared" si="368"/>
        <v>466700000</v>
      </c>
      <c r="B4668" s="5">
        <f t="shared" si="366"/>
        <v>0.11427324913998085</v>
      </c>
      <c r="C4668" s="5">
        <f t="shared" si="369"/>
        <v>0.14352720091981597</v>
      </c>
      <c r="D4668">
        <f t="shared" si="370"/>
        <v>435.42777406995111</v>
      </c>
      <c r="E4668" s="5">
        <f t="shared" si="367"/>
        <v>224.81209340213454</v>
      </c>
    </row>
    <row r="4669" spans="1:5">
      <c r="A4669" s="5">
        <f t="shared" si="368"/>
        <v>466800000</v>
      </c>
      <c r="B4669" s="5">
        <f t="shared" si="366"/>
        <v>0.11429773451584115</v>
      </c>
      <c r="C4669" s="5">
        <f t="shared" si="369"/>
        <v>0.14355795455189649</v>
      </c>
      <c r="D4669">
        <f t="shared" si="370"/>
        <v>435.33449476959345</v>
      </c>
      <c r="E4669" s="5">
        <f t="shared" si="367"/>
        <v>224.76437983399089</v>
      </c>
    </row>
    <row r="4670" spans="1:5">
      <c r="A4670" s="5">
        <f t="shared" si="368"/>
        <v>466900000</v>
      </c>
      <c r="B4670" s="5">
        <f t="shared" si="366"/>
        <v>0.11432221989170144</v>
      </c>
      <c r="C4670" s="5">
        <f t="shared" si="369"/>
        <v>0.14358870818397701</v>
      </c>
      <c r="D4670">
        <f t="shared" si="370"/>
        <v>435.24125542610028</v>
      </c>
      <c r="E4670" s="5">
        <f t="shared" si="367"/>
        <v>224.71668670474384</v>
      </c>
    </row>
    <row r="4671" spans="1:5">
      <c r="A4671" s="5">
        <f t="shared" si="368"/>
        <v>467000000</v>
      </c>
      <c r="B4671" s="5">
        <f t="shared" si="366"/>
        <v>0.11434670526756173</v>
      </c>
      <c r="C4671" s="5">
        <f t="shared" si="369"/>
        <v>0.14361946181605753</v>
      </c>
      <c r="D4671">
        <f t="shared" si="370"/>
        <v>435.14805601380345</v>
      </c>
      <c r="E4671" s="5">
        <f t="shared" si="367"/>
        <v>224.66901400126355</v>
      </c>
    </row>
    <row r="4672" spans="1:5">
      <c r="A4672" s="5">
        <f t="shared" si="368"/>
        <v>467100000</v>
      </c>
      <c r="B4672" s="5">
        <f t="shared" si="366"/>
        <v>0.11437119064342202</v>
      </c>
      <c r="C4672" s="5">
        <f t="shared" si="369"/>
        <v>0.14365021544813805</v>
      </c>
      <c r="D4672">
        <f t="shared" si="370"/>
        <v>435.05489650705681</v>
      </c>
      <c r="E4672" s="5">
        <f t="shared" si="367"/>
        <v>224.62136171043124</v>
      </c>
    </row>
    <row r="4673" spans="1:5">
      <c r="A4673" s="5">
        <f t="shared" si="368"/>
        <v>467200000</v>
      </c>
      <c r="B4673" s="5">
        <f t="shared" si="366"/>
        <v>0.11439567601928231</v>
      </c>
      <c r="C4673" s="5">
        <f t="shared" si="369"/>
        <v>0.1436809690802186</v>
      </c>
      <c r="D4673">
        <f t="shared" si="370"/>
        <v>434.96177688023585</v>
      </c>
      <c r="E4673" s="5">
        <f t="shared" si="367"/>
        <v>224.57372981913957</v>
      </c>
    </row>
    <row r="4674" spans="1:5">
      <c r="A4674" s="5">
        <f t="shared" si="368"/>
        <v>467300000</v>
      </c>
      <c r="B4674" s="5">
        <f t="shared" si="366"/>
        <v>0.11442016139514261</v>
      </c>
      <c r="C4674" s="5">
        <f t="shared" si="369"/>
        <v>0.14371172271229912</v>
      </c>
      <c r="D4674">
        <f t="shared" si="370"/>
        <v>434.86869710773851</v>
      </c>
      <c r="E4674" s="5">
        <f t="shared" si="367"/>
        <v>224.52611831429223</v>
      </c>
    </row>
    <row r="4675" spans="1:5">
      <c r="A4675" s="5">
        <f t="shared" si="368"/>
        <v>467400000</v>
      </c>
      <c r="B4675" s="5">
        <f t="shared" ref="B4675:B4738" si="371">A4675/(PI()*1300000000)</f>
        <v>0.1144446467710029</v>
      </c>
      <c r="C4675" s="5">
        <f t="shared" si="369"/>
        <v>0.14374247634437964</v>
      </c>
      <c r="D4675">
        <f t="shared" si="370"/>
        <v>434.77565716398419</v>
      </c>
      <c r="E4675" s="5">
        <f t="shared" ref="E4675:E4738" si="372">($G$2*299792458/$G$6/2*9)^2/(4*$G$3*A4675)*(1+($G$7*$G$3*A4675)/($G$2*299792458/$G$6/2*9))^2</f>
        <v>224.4785271828043</v>
      </c>
    </row>
    <row r="4676" spans="1:5">
      <c r="A4676" s="5">
        <f t="shared" si="368"/>
        <v>467500000</v>
      </c>
      <c r="B4676" s="5">
        <f t="shared" si="371"/>
        <v>0.11446913214686319</v>
      </c>
      <c r="C4676" s="5">
        <f t="shared" si="369"/>
        <v>0.14377322997646017</v>
      </c>
      <c r="D4676">
        <f t="shared" si="370"/>
        <v>434.68265702341438</v>
      </c>
      <c r="E4676" s="5">
        <f t="shared" si="372"/>
        <v>224.43095641160195</v>
      </c>
    </row>
    <row r="4677" spans="1:5">
      <c r="A4677" s="5">
        <f t="shared" si="368"/>
        <v>467600000</v>
      </c>
      <c r="B4677" s="5">
        <f t="shared" si="371"/>
        <v>0.11449361752272348</v>
      </c>
      <c r="C4677" s="5">
        <f t="shared" si="369"/>
        <v>0.14380398360854069</v>
      </c>
      <c r="D4677">
        <f t="shared" si="370"/>
        <v>434.58969666049234</v>
      </c>
      <c r="E4677" s="5">
        <f t="shared" si="372"/>
        <v>224.38340598762252</v>
      </c>
    </row>
    <row r="4678" spans="1:5">
      <c r="A4678" s="5">
        <f t="shared" si="368"/>
        <v>467700000</v>
      </c>
      <c r="B4678" s="5">
        <f t="shared" si="371"/>
        <v>0.11451810289858377</v>
      </c>
      <c r="C4678" s="5">
        <f t="shared" si="369"/>
        <v>0.14383473724062124</v>
      </c>
      <c r="D4678">
        <f t="shared" si="370"/>
        <v>434.49677604970316</v>
      </c>
      <c r="E4678" s="5">
        <f t="shared" si="372"/>
        <v>224.33587589781453</v>
      </c>
    </row>
    <row r="4679" spans="1:5">
      <c r="A4679" s="5">
        <f t="shared" si="368"/>
        <v>467800000</v>
      </c>
      <c r="B4679" s="5">
        <f t="shared" si="371"/>
        <v>0.11454258827444407</v>
      </c>
      <c r="C4679" s="5">
        <f t="shared" si="369"/>
        <v>0.14386549087270176</v>
      </c>
      <c r="D4679">
        <f t="shared" si="370"/>
        <v>434.40389516555416</v>
      </c>
      <c r="E4679" s="5">
        <f t="shared" si="372"/>
        <v>224.28836612913773</v>
      </c>
    </row>
    <row r="4680" spans="1:5">
      <c r="A4680" s="5">
        <f t="shared" si="368"/>
        <v>467900000</v>
      </c>
      <c r="B4680" s="5">
        <f t="shared" si="371"/>
        <v>0.11456707365030436</v>
      </c>
      <c r="C4680" s="5">
        <f t="shared" si="369"/>
        <v>0.14389624450478228</v>
      </c>
      <c r="D4680">
        <f t="shared" si="370"/>
        <v>434.3110539825737</v>
      </c>
      <c r="E4680" s="5">
        <f t="shared" si="372"/>
        <v>224.24087666856289</v>
      </c>
    </row>
    <row r="4681" spans="1:5">
      <c r="A4681" s="5">
        <f t="shared" si="368"/>
        <v>468000000</v>
      </c>
      <c r="B4681" s="5">
        <f t="shared" si="371"/>
        <v>0.11459155902616465</v>
      </c>
      <c r="C4681" s="5">
        <f t="shared" si="369"/>
        <v>0.1439269981368628</v>
      </c>
      <c r="D4681">
        <f t="shared" si="370"/>
        <v>434.21825247531245</v>
      </c>
      <c r="E4681" s="5">
        <f t="shared" si="372"/>
        <v>224.19340750307211</v>
      </c>
    </row>
    <row r="4682" spans="1:5">
      <c r="A4682" s="5">
        <f t="shared" si="368"/>
        <v>468100000</v>
      </c>
      <c r="B4682" s="5">
        <f t="shared" si="371"/>
        <v>0.11461604440202494</v>
      </c>
      <c r="C4682" s="5">
        <f t="shared" si="369"/>
        <v>0.14395775176894332</v>
      </c>
      <c r="D4682">
        <f t="shared" si="370"/>
        <v>434.12549061834272</v>
      </c>
      <c r="E4682" s="5">
        <f t="shared" si="372"/>
        <v>224.14595861965844</v>
      </c>
    </row>
    <row r="4683" spans="1:5">
      <c r="A4683" s="5">
        <f t="shared" si="368"/>
        <v>468200000</v>
      </c>
      <c r="B4683" s="5">
        <f t="shared" si="371"/>
        <v>0.11464052977788523</v>
      </c>
      <c r="C4683" s="5">
        <f t="shared" si="369"/>
        <v>0.14398850540102384</v>
      </c>
      <c r="D4683">
        <f t="shared" si="370"/>
        <v>434.03276838625851</v>
      </c>
      <c r="E4683" s="5">
        <f t="shared" si="372"/>
        <v>224.09853000532607</v>
      </c>
    </row>
    <row r="4684" spans="1:5">
      <c r="A4684" s="5">
        <f t="shared" si="368"/>
        <v>468300000</v>
      </c>
      <c r="B4684" s="5">
        <f t="shared" si="371"/>
        <v>0.11466501515374553</v>
      </c>
      <c r="C4684" s="5">
        <f t="shared" si="369"/>
        <v>0.14401925903310439</v>
      </c>
      <c r="D4684">
        <f t="shared" si="370"/>
        <v>433.94008575367548</v>
      </c>
      <c r="E4684" s="5">
        <f t="shared" si="372"/>
        <v>224.05112164709041</v>
      </c>
    </row>
    <row r="4685" spans="1:5">
      <c r="A4685" s="5">
        <f t="shared" si="368"/>
        <v>468400000</v>
      </c>
      <c r="B4685" s="5">
        <f t="shared" si="371"/>
        <v>0.11468950052960582</v>
      </c>
      <c r="C4685" s="5">
        <f t="shared" si="369"/>
        <v>0.14405001266518491</v>
      </c>
      <c r="D4685">
        <f t="shared" si="370"/>
        <v>433.84744269523105</v>
      </c>
      <c r="E4685" s="5">
        <f t="shared" si="372"/>
        <v>224.00373353197793</v>
      </c>
    </row>
    <row r="4686" spans="1:5">
      <c r="A4686" s="5">
        <f t="shared" si="368"/>
        <v>468500000</v>
      </c>
      <c r="B4686" s="5">
        <f t="shared" si="371"/>
        <v>0.11471398590546611</v>
      </c>
      <c r="C4686" s="5">
        <f t="shared" si="369"/>
        <v>0.14408076629726543</v>
      </c>
      <c r="D4686">
        <f t="shared" si="370"/>
        <v>433.75483918558427</v>
      </c>
      <c r="E4686" s="5">
        <f t="shared" si="372"/>
        <v>223.95636564702585</v>
      </c>
    </row>
    <row r="4687" spans="1:5">
      <c r="A4687" s="5">
        <f t="shared" si="368"/>
        <v>468600000</v>
      </c>
      <c r="B4687" s="5">
        <f t="shared" si="371"/>
        <v>0.1147384712813264</v>
      </c>
      <c r="C4687" s="5">
        <f t="shared" si="369"/>
        <v>0.14411151992934595</v>
      </c>
      <c r="D4687">
        <f t="shared" si="370"/>
        <v>433.66227519941577</v>
      </c>
      <c r="E4687" s="5">
        <f t="shared" si="372"/>
        <v>223.90901797928294</v>
      </c>
    </row>
    <row r="4688" spans="1:5">
      <c r="A4688" s="5">
        <f t="shared" si="368"/>
        <v>468700000</v>
      </c>
      <c r="B4688" s="5">
        <f t="shared" si="371"/>
        <v>0.11476295665718669</v>
      </c>
      <c r="C4688" s="5">
        <f t="shared" si="369"/>
        <v>0.14414227356142648</v>
      </c>
      <c r="D4688">
        <f t="shared" si="370"/>
        <v>433.56975071142784</v>
      </c>
      <c r="E4688" s="5">
        <f t="shared" si="372"/>
        <v>223.86169051580873</v>
      </c>
    </row>
    <row r="4689" spans="1:5">
      <c r="A4689" s="5">
        <f t="shared" si="368"/>
        <v>468800000</v>
      </c>
      <c r="B4689" s="5">
        <f t="shared" si="371"/>
        <v>0.11478744203304699</v>
      </c>
      <c r="C4689" s="5">
        <f t="shared" si="369"/>
        <v>0.14417302719350703</v>
      </c>
      <c r="D4689">
        <f t="shared" si="370"/>
        <v>433.47726569634438</v>
      </c>
      <c r="E4689" s="5">
        <f t="shared" si="372"/>
        <v>223.81438324367386</v>
      </c>
    </row>
    <row r="4690" spans="1:5">
      <c r="A4690" s="5">
        <f t="shared" si="368"/>
        <v>468900000</v>
      </c>
      <c r="B4690" s="5">
        <f t="shared" si="371"/>
        <v>0.11481192740890728</v>
      </c>
      <c r="C4690" s="5">
        <f t="shared" si="369"/>
        <v>0.14420378082558755</v>
      </c>
      <c r="D4690">
        <f t="shared" si="370"/>
        <v>433.38482012891069</v>
      </c>
      <c r="E4690" s="5">
        <f t="shared" si="372"/>
        <v>223.76709614996008</v>
      </c>
    </row>
    <row r="4691" spans="1:5">
      <c r="A4691" s="5">
        <f t="shared" si="368"/>
        <v>469000000</v>
      </c>
      <c r="B4691" s="5">
        <f t="shared" si="371"/>
        <v>0.11483641278476757</v>
      </c>
      <c r="C4691" s="5">
        <f t="shared" si="369"/>
        <v>0.14423453445766807</v>
      </c>
      <c r="D4691">
        <f t="shared" si="370"/>
        <v>433.29241398389388</v>
      </c>
      <c r="E4691" s="5">
        <f t="shared" si="372"/>
        <v>223.71982922175999</v>
      </c>
    </row>
    <row r="4692" spans="1:5">
      <c r="A4692" s="5">
        <f t="shared" si="368"/>
        <v>469100000</v>
      </c>
      <c r="B4692" s="5">
        <f t="shared" si="371"/>
        <v>0.11486089816062786</v>
      </c>
      <c r="C4692" s="5">
        <f t="shared" si="369"/>
        <v>0.14426528808974859</v>
      </c>
      <c r="D4692">
        <f t="shared" si="370"/>
        <v>433.20004723608236</v>
      </c>
      <c r="E4692" s="5">
        <f t="shared" si="372"/>
        <v>223.67258244617736</v>
      </c>
    </row>
    <row r="4693" spans="1:5">
      <c r="A4693" s="5">
        <f t="shared" si="368"/>
        <v>469200000</v>
      </c>
      <c r="B4693" s="5">
        <f t="shared" si="371"/>
        <v>0.11488538353648815</v>
      </c>
      <c r="C4693" s="5">
        <f t="shared" si="369"/>
        <v>0.14429604172182911</v>
      </c>
      <c r="D4693">
        <f t="shared" si="370"/>
        <v>433.10771986028607</v>
      </c>
      <c r="E4693" s="5">
        <f t="shared" si="372"/>
        <v>223.62535581032697</v>
      </c>
    </row>
    <row r="4694" spans="1:5">
      <c r="A4694" s="5">
        <f t="shared" si="368"/>
        <v>469300000</v>
      </c>
      <c r="B4694" s="5">
        <f t="shared" si="371"/>
        <v>0.11490986891234845</v>
      </c>
      <c r="C4694" s="5">
        <f t="shared" si="369"/>
        <v>0.14432679535390963</v>
      </c>
      <c r="D4694">
        <f t="shared" si="370"/>
        <v>433.01543183133651</v>
      </c>
      <c r="E4694" s="5">
        <f t="shared" si="372"/>
        <v>223.57814930133429</v>
      </c>
    </row>
    <row r="4695" spans="1:5">
      <c r="A4695" s="5">
        <f t="shared" si="368"/>
        <v>469400000</v>
      </c>
      <c r="B4695" s="5">
        <f t="shared" si="371"/>
        <v>0.11493435428820874</v>
      </c>
      <c r="C4695" s="5">
        <f t="shared" si="369"/>
        <v>0.14435754898599018</v>
      </c>
      <c r="D4695">
        <f t="shared" si="370"/>
        <v>432.92318312408656</v>
      </c>
      <c r="E4695" s="5">
        <f t="shared" si="372"/>
        <v>223.53096290633604</v>
      </c>
    </row>
    <row r="4696" spans="1:5">
      <c r="A4696" s="5">
        <f t="shared" si="368"/>
        <v>469500000</v>
      </c>
      <c r="B4696" s="5">
        <f t="shared" si="371"/>
        <v>0.11495883966406903</v>
      </c>
      <c r="C4696" s="5">
        <f t="shared" si="369"/>
        <v>0.1443883026180707</v>
      </c>
      <c r="D4696">
        <f t="shared" si="370"/>
        <v>432.83097371341046</v>
      </c>
      <c r="E4696" s="5">
        <f t="shared" si="372"/>
        <v>223.48379661247989</v>
      </c>
    </row>
    <row r="4697" spans="1:5">
      <c r="A4697" s="5">
        <f t="shared" si="368"/>
        <v>469600000</v>
      </c>
      <c r="B4697" s="5">
        <f t="shared" si="371"/>
        <v>0.11498332503992932</v>
      </c>
      <c r="C4697" s="5">
        <f t="shared" si="369"/>
        <v>0.14441905625015122</v>
      </c>
      <c r="D4697">
        <f t="shared" si="370"/>
        <v>432.73880357420404</v>
      </c>
      <c r="E4697" s="5">
        <f t="shared" si="372"/>
        <v>223.43665040692431</v>
      </c>
    </row>
    <row r="4698" spans="1:5">
      <c r="A4698" s="5">
        <f t="shared" si="368"/>
        <v>469700000</v>
      </c>
      <c r="B4698" s="5">
        <f t="shared" si="371"/>
        <v>0.11500781041578961</v>
      </c>
      <c r="C4698" s="5">
        <f t="shared" si="369"/>
        <v>0.14444980988223174</v>
      </c>
      <c r="D4698">
        <f t="shared" si="370"/>
        <v>432.64667268138436</v>
      </c>
      <c r="E4698" s="5">
        <f t="shared" si="372"/>
        <v>223.38952427683887</v>
      </c>
    </row>
    <row r="4699" spans="1:5">
      <c r="A4699" s="5">
        <f t="shared" si="368"/>
        <v>469800000</v>
      </c>
      <c r="B4699" s="5">
        <f t="shared" si="371"/>
        <v>0.11503229579164991</v>
      </c>
      <c r="C4699" s="5">
        <f t="shared" si="369"/>
        <v>0.14448056351431227</v>
      </c>
      <c r="D4699">
        <f t="shared" si="370"/>
        <v>432.55458100988977</v>
      </c>
      <c r="E4699" s="5">
        <f t="shared" si="372"/>
        <v>223.34241820940397</v>
      </c>
    </row>
    <row r="4700" spans="1:5">
      <c r="A4700" s="5">
        <f t="shared" si="368"/>
        <v>469900000</v>
      </c>
      <c r="B4700" s="5">
        <f t="shared" si="371"/>
        <v>0.1150567811675102</v>
      </c>
      <c r="C4700" s="5">
        <f t="shared" si="369"/>
        <v>0.14451131714639279</v>
      </c>
      <c r="D4700">
        <f t="shared" si="370"/>
        <v>432.46252853468019</v>
      </c>
      <c r="E4700" s="5">
        <f t="shared" si="372"/>
        <v>223.2953321918109</v>
      </c>
    </row>
    <row r="4701" spans="1:5">
      <c r="A4701" s="5">
        <f t="shared" si="368"/>
        <v>470000000</v>
      </c>
      <c r="B4701" s="5">
        <f t="shared" si="371"/>
        <v>0.11508126654337049</v>
      </c>
      <c r="C4701" s="5">
        <f t="shared" si="369"/>
        <v>0.14454207077847334</v>
      </c>
      <c r="D4701">
        <f t="shared" si="370"/>
        <v>432.37051523073666</v>
      </c>
      <c r="E4701" s="5">
        <f t="shared" si="372"/>
        <v>223.24826621126195</v>
      </c>
    </row>
    <row r="4702" spans="1:5">
      <c r="A4702" s="5">
        <f t="shared" si="368"/>
        <v>470100000</v>
      </c>
      <c r="B4702" s="5">
        <f t="shared" si="371"/>
        <v>0.11510575191923078</v>
      </c>
      <c r="C4702" s="5">
        <f t="shared" si="369"/>
        <v>0.14457282441055386</v>
      </c>
      <c r="D4702">
        <f t="shared" si="370"/>
        <v>432.27854107306149</v>
      </c>
      <c r="E4702" s="5">
        <f t="shared" si="372"/>
        <v>223.20122025497028</v>
      </c>
    </row>
    <row r="4703" spans="1:5">
      <c r="A4703" s="5">
        <f t="shared" si="368"/>
        <v>470200000</v>
      </c>
      <c r="B4703" s="5">
        <f t="shared" si="371"/>
        <v>0.11513023729509106</v>
      </c>
      <c r="C4703" s="5">
        <f t="shared" si="369"/>
        <v>0.14460357804263438</v>
      </c>
      <c r="D4703">
        <f t="shared" si="370"/>
        <v>432.18660603667848</v>
      </c>
      <c r="E4703" s="5">
        <f t="shared" si="372"/>
        <v>223.15419431015968</v>
      </c>
    </row>
    <row r="4704" spans="1:5">
      <c r="A4704" s="5">
        <f t="shared" si="368"/>
        <v>470300000</v>
      </c>
      <c r="B4704" s="5">
        <f t="shared" si="371"/>
        <v>0.11515472267095135</v>
      </c>
      <c r="C4704" s="5">
        <f t="shared" si="369"/>
        <v>0.1446343316747149</v>
      </c>
      <c r="D4704">
        <f t="shared" si="370"/>
        <v>432.09471009663241</v>
      </c>
      <c r="E4704" s="5">
        <f t="shared" si="372"/>
        <v>223.10718836406519</v>
      </c>
    </row>
    <row r="4705" spans="1:5">
      <c r="A4705" s="5">
        <f t="shared" si="368"/>
        <v>470400000</v>
      </c>
      <c r="B4705" s="5">
        <f t="shared" si="371"/>
        <v>0.11517920804681164</v>
      </c>
      <c r="C4705" s="5">
        <f t="shared" si="369"/>
        <v>0.14466508530679542</v>
      </c>
      <c r="D4705">
        <f t="shared" si="370"/>
        <v>432.00285322798942</v>
      </c>
      <c r="E4705" s="5">
        <f t="shared" si="372"/>
        <v>223.06020240393244</v>
      </c>
    </row>
    <row r="4706" spans="1:5">
      <c r="A4706" s="5">
        <f t="shared" si="368"/>
        <v>470500000</v>
      </c>
      <c r="B4706" s="5">
        <f t="shared" si="371"/>
        <v>0.11520369342267194</v>
      </c>
      <c r="C4706" s="5">
        <f t="shared" si="369"/>
        <v>0.14469583893887597</v>
      </c>
      <c r="D4706">
        <f t="shared" si="370"/>
        <v>431.91103540583674</v>
      </c>
      <c r="E4706" s="5">
        <f t="shared" si="372"/>
        <v>223.01323641701808</v>
      </c>
    </row>
    <row r="4707" spans="1:5">
      <c r="A4707" s="5">
        <f t="shared" si="368"/>
        <v>470600000</v>
      </c>
      <c r="B4707" s="5">
        <f t="shared" si="371"/>
        <v>0.11522817879853223</v>
      </c>
      <c r="C4707" s="5">
        <f t="shared" si="369"/>
        <v>0.14472659257095649</v>
      </c>
      <c r="D4707">
        <f t="shared" si="370"/>
        <v>431.81925660528299</v>
      </c>
      <c r="E4707" s="5">
        <f t="shared" si="372"/>
        <v>222.96629039058939</v>
      </c>
    </row>
    <row r="4708" spans="1:5">
      <c r="A4708" s="5">
        <f t="shared" si="368"/>
        <v>470700000</v>
      </c>
      <c r="B4708" s="5">
        <f t="shared" si="371"/>
        <v>0.11525266417439252</v>
      </c>
      <c r="C4708" s="5">
        <f t="shared" si="369"/>
        <v>0.14475734620303701</v>
      </c>
      <c r="D4708">
        <f t="shared" si="370"/>
        <v>431.72751680145785</v>
      </c>
      <c r="E4708" s="5">
        <f t="shared" si="372"/>
        <v>222.9193643119246</v>
      </c>
    </row>
    <row r="4709" spans="1:5">
      <c r="A4709" s="5">
        <f t="shared" si="368"/>
        <v>470800000</v>
      </c>
      <c r="B4709" s="5">
        <f t="shared" si="371"/>
        <v>0.11527714955025281</v>
      </c>
      <c r="C4709" s="5">
        <f t="shared" si="369"/>
        <v>0.14478809983511753</v>
      </c>
      <c r="D4709">
        <f t="shared" si="370"/>
        <v>431.63581596951195</v>
      </c>
      <c r="E4709" s="5">
        <f t="shared" si="372"/>
        <v>222.87245816831282</v>
      </c>
    </row>
    <row r="4710" spans="1:5">
      <c r="A4710" s="5">
        <f t="shared" si="368"/>
        <v>470900000</v>
      </c>
      <c r="B4710" s="5">
        <f t="shared" si="371"/>
        <v>0.1153016349261131</v>
      </c>
      <c r="C4710" s="5">
        <f t="shared" si="369"/>
        <v>0.14481885346719806</v>
      </c>
      <c r="D4710">
        <f t="shared" si="370"/>
        <v>431.54415408461716</v>
      </c>
      <c r="E4710" s="5">
        <f t="shared" si="372"/>
        <v>222.82557194705385</v>
      </c>
    </row>
    <row r="4711" spans="1:5">
      <c r="A4711" s="5">
        <f t="shared" si="368"/>
        <v>471000000</v>
      </c>
      <c r="B4711" s="5">
        <f t="shared" si="371"/>
        <v>0.11532612030197339</v>
      </c>
      <c r="C4711" s="5">
        <f t="shared" si="369"/>
        <v>0.14484960709927858</v>
      </c>
      <c r="D4711">
        <f t="shared" si="370"/>
        <v>431.4525311219665</v>
      </c>
      <c r="E4711" s="5">
        <f t="shared" si="372"/>
        <v>222.77870563545827</v>
      </c>
    </row>
    <row r="4712" spans="1:5">
      <c r="A4712" s="5">
        <f t="shared" si="368"/>
        <v>471100000</v>
      </c>
      <c r="B4712" s="5">
        <f t="shared" si="371"/>
        <v>0.11535060567783369</v>
      </c>
      <c r="C4712" s="5">
        <f t="shared" si="369"/>
        <v>0.14488036073135913</v>
      </c>
      <c r="D4712">
        <f t="shared" si="370"/>
        <v>431.36094705677391</v>
      </c>
      <c r="E4712" s="5">
        <f t="shared" si="372"/>
        <v>222.73185922084741</v>
      </c>
    </row>
    <row r="4713" spans="1:5">
      <c r="A4713" s="5">
        <f t="shared" si="368"/>
        <v>471200000</v>
      </c>
      <c r="B4713" s="5">
        <f t="shared" si="371"/>
        <v>0.11537509105369398</v>
      </c>
      <c r="C4713" s="5">
        <f t="shared" si="369"/>
        <v>0.14491111436343965</v>
      </c>
      <c r="D4713">
        <f t="shared" si="370"/>
        <v>431.2694018642747</v>
      </c>
      <c r="E4713" s="5">
        <f t="shared" si="372"/>
        <v>222.68503269055347</v>
      </c>
    </row>
    <row r="4714" spans="1:5">
      <c r="A4714" s="5">
        <f t="shared" si="368"/>
        <v>471300000</v>
      </c>
      <c r="B4714" s="5">
        <f t="shared" si="371"/>
        <v>0.11539957642955427</v>
      </c>
      <c r="C4714" s="5">
        <f t="shared" si="369"/>
        <v>0.14494186799552017</v>
      </c>
      <c r="D4714">
        <f t="shared" si="370"/>
        <v>431.17789551972464</v>
      </c>
      <c r="E4714" s="5">
        <f t="shared" si="372"/>
        <v>222.63822603191926</v>
      </c>
    </row>
    <row r="4715" spans="1:5">
      <c r="A4715" s="5">
        <f t="shared" si="368"/>
        <v>471400000</v>
      </c>
      <c r="B4715" s="5">
        <f t="shared" si="371"/>
        <v>0.11542406180541456</v>
      </c>
      <c r="C4715" s="5">
        <f t="shared" si="369"/>
        <v>0.14497262162760069</v>
      </c>
      <c r="D4715">
        <f t="shared" si="370"/>
        <v>431.08642799840101</v>
      </c>
      <c r="E4715" s="5">
        <f t="shared" si="372"/>
        <v>222.59143923229851</v>
      </c>
    </row>
    <row r="4716" spans="1:5">
      <c r="A4716" s="5">
        <f t="shared" si="368"/>
        <v>471500000</v>
      </c>
      <c r="B4716" s="5">
        <f t="shared" si="371"/>
        <v>0.11544854718127485</v>
      </c>
      <c r="C4716" s="5">
        <f t="shared" si="369"/>
        <v>0.14500337525968121</v>
      </c>
      <c r="D4716">
        <f t="shared" si="370"/>
        <v>430.99499927560174</v>
      </c>
      <c r="E4716" s="5">
        <f t="shared" si="372"/>
        <v>222.54467227905553</v>
      </c>
    </row>
    <row r="4717" spans="1:5">
      <c r="A4717" s="5">
        <f t="shared" si="368"/>
        <v>471600000</v>
      </c>
      <c r="B4717" s="5">
        <f t="shared" si="371"/>
        <v>0.11547303255713515</v>
      </c>
      <c r="C4717" s="5">
        <f t="shared" si="369"/>
        <v>0.14503412889176176</v>
      </c>
      <c r="D4717">
        <f t="shared" si="370"/>
        <v>430.90360932664589</v>
      </c>
      <c r="E4717" s="5">
        <f t="shared" si="372"/>
        <v>222.49792515956543</v>
      </c>
    </row>
    <row r="4718" spans="1:5">
      <c r="A4718" s="5">
        <f t="shared" ref="A4718:A4781" si="373">A4717+100000</f>
        <v>471700000</v>
      </c>
      <c r="B4718" s="5">
        <f t="shared" si="371"/>
        <v>0.11549751793299544</v>
      </c>
      <c r="C4718" s="5">
        <f t="shared" ref="C4718:C4781" si="374">1.256*A4718/(PI()*$G$6)</f>
        <v>0.14506488252384228</v>
      </c>
      <c r="D4718">
        <f t="shared" ref="D4718:D4781" si="375">($G$2*299792458/$G$6/2*9)^2/(4*$G$3*A4718*(1-EXP(-(C4718/B4718)))^2)</f>
        <v>430.81225812687347</v>
      </c>
      <c r="E4718" s="5">
        <f t="shared" si="372"/>
        <v>222.45119786121393</v>
      </c>
    </row>
    <row r="4719" spans="1:5">
      <c r="A4719" s="5">
        <f t="shared" si="373"/>
        <v>471800000</v>
      </c>
      <c r="B4719" s="5">
        <f t="shared" si="371"/>
        <v>0.11552200330885573</v>
      </c>
      <c r="C4719" s="5">
        <f t="shared" si="374"/>
        <v>0.1450956361559228</v>
      </c>
      <c r="D4719">
        <f t="shared" si="375"/>
        <v>430.72094565164525</v>
      </c>
      <c r="E4719" s="5">
        <f t="shared" si="372"/>
        <v>222.40449037139754</v>
      </c>
    </row>
    <row r="4720" spans="1:5">
      <c r="A4720" s="5">
        <f t="shared" si="373"/>
        <v>471900000</v>
      </c>
      <c r="B4720" s="5">
        <f t="shared" si="371"/>
        <v>0.11554648868471602</v>
      </c>
      <c r="C4720" s="5">
        <f t="shared" si="374"/>
        <v>0.14512638978800332</v>
      </c>
      <c r="D4720">
        <f t="shared" si="375"/>
        <v>430.62967187634291</v>
      </c>
      <c r="E4720" s="5">
        <f t="shared" si="372"/>
        <v>222.35780267752361</v>
      </c>
    </row>
    <row r="4721" spans="1:5">
      <c r="A4721" s="5">
        <f t="shared" si="373"/>
        <v>472000000</v>
      </c>
      <c r="B4721" s="5">
        <f t="shared" si="371"/>
        <v>0.11557097406057631</v>
      </c>
      <c r="C4721" s="5">
        <f t="shared" si="374"/>
        <v>0.14515714342008385</v>
      </c>
      <c r="D4721">
        <f t="shared" si="375"/>
        <v>430.53843677636911</v>
      </c>
      <c r="E4721" s="5">
        <f t="shared" si="372"/>
        <v>222.31113476700963</v>
      </c>
    </row>
    <row r="4722" spans="1:5">
      <c r="A4722" s="5">
        <f t="shared" si="373"/>
        <v>472100000</v>
      </c>
      <c r="B4722" s="5">
        <f t="shared" si="371"/>
        <v>0.11559545943643661</v>
      </c>
      <c r="C4722" s="5">
        <f t="shared" si="374"/>
        <v>0.14518789705216437</v>
      </c>
      <c r="D4722">
        <f t="shared" si="375"/>
        <v>430.44724032714726</v>
      </c>
      <c r="E4722" s="5">
        <f t="shared" si="372"/>
        <v>222.26448662728427</v>
      </c>
    </row>
    <row r="4723" spans="1:5">
      <c r="A4723" s="5">
        <f t="shared" si="373"/>
        <v>472200000</v>
      </c>
      <c r="B4723" s="5">
        <f t="shared" si="371"/>
        <v>0.1156199448122969</v>
      </c>
      <c r="C4723" s="5">
        <f t="shared" si="374"/>
        <v>0.14521865068424492</v>
      </c>
      <c r="D4723">
        <f t="shared" si="375"/>
        <v>430.35608250412162</v>
      </c>
      <c r="E4723" s="5">
        <f t="shared" si="372"/>
        <v>222.21785824578666</v>
      </c>
    </row>
    <row r="4724" spans="1:5">
      <c r="A4724" s="5">
        <f t="shared" si="373"/>
        <v>472300000</v>
      </c>
      <c r="B4724" s="5">
        <f t="shared" si="371"/>
        <v>0.11564443018815719</v>
      </c>
      <c r="C4724" s="5">
        <f t="shared" si="374"/>
        <v>0.14524940431632544</v>
      </c>
      <c r="D4724">
        <f t="shared" si="375"/>
        <v>430.26496328275721</v>
      </c>
      <c r="E4724" s="5">
        <f t="shared" si="372"/>
        <v>222.17124960996665</v>
      </c>
    </row>
    <row r="4725" spans="1:5">
      <c r="A4725" s="5">
        <f t="shared" si="373"/>
        <v>472400000</v>
      </c>
      <c r="B4725" s="5">
        <f t="shared" si="371"/>
        <v>0.11566891556401748</v>
      </c>
      <c r="C4725" s="5">
        <f t="shared" si="374"/>
        <v>0.14528015794840596</v>
      </c>
      <c r="D4725">
        <f t="shared" si="375"/>
        <v>430.17388263853985</v>
      </c>
      <c r="E4725" s="5">
        <f t="shared" si="372"/>
        <v>222.12466070728451</v>
      </c>
    </row>
    <row r="4726" spans="1:5">
      <c r="A4726" s="5">
        <f t="shared" si="373"/>
        <v>472500000</v>
      </c>
      <c r="B4726" s="5">
        <f t="shared" si="371"/>
        <v>0.11569340093987777</v>
      </c>
      <c r="C4726" s="5">
        <f t="shared" si="374"/>
        <v>0.14531091158048648</v>
      </c>
      <c r="D4726">
        <f t="shared" si="375"/>
        <v>430.08284054697617</v>
      </c>
      <c r="E4726" s="5">
        <f t="shared" si="372"/>
        <v>222.07809152521136</v>
      </c>
    </row>
    <row r="4727" spans="1:5">
      <c r="A4727" s="5">
        <f t="shared" si="373"/>
        <v>472600000</v>
      </c>
      <c r="B4727" s="5">
        <f t="shared" si="371"/>
        <v>0.11571788631573807</v>
      </c>
      <c r="C4727" s="5">
        <f t="shared" si="374"/>
        <v>0.145341665212567</v>
      </c>
      <c r="D4727">
        <f t="shared" si="375"/>
        <v>429.99183698359337</v>
      </c>
      <c r="E4727" s="5">
        <f t="shared" si="372"/>
        <v>222.0315420512288</v>
      </c>
    </row>
    <row r="4728" spans="1:5">
      <c r="A4728" s="5">
        <f t="shared" si="373"/>
        <v>472700000</v>
      </c>
      <c r="B4728" s="5">
        <f t="shared" si="371"/>
        <v>0.11574237169159836</v>
      </c>
      <c r="C4728" s="5">
        <f t="shared" si="374"/>
        <v>0.14537241884464752</v>
      </c>
      <c r="D4728">
        <f t="shared" si="375"/>
        <v>429.90087192393958</v>
      </c>
      <c r="E4728" s="5">
        <f t="shared" si="372"/>
        <v>221.98501227282904</v>
      </c>
    </row>
    <row r="4729" spans="1:5">
      <c r="A4729" s="5">
        <f t="shared" si="373"/>
        <v>472800000</v>
      </c>
      <c r="B4729" s="5">
        <f t="shared" si="371"/>
        <v>0.11576685706745865</v>
      </c>
      <c r="C4729" s="5">
        <f t="shared" si="374"/>
        <v>0.14540317247672807</v>
      </c>
      <c r="D4729">
        <f t="shared" si="375"/>
        <v>429.80994534358342</v>
      </c>
      <c r="E4729" s="5">
        <f t="shared" si="372"/>
        <v>221.93850217751503</v>
      </c>
    </row>
    <row r="4730" spans="1:5">
      <c r="A4730" s="5">
        <f t="shared" si="373"/>
        <v>472900000</v>
      </c>
      <c r="B4730" s="5">
        <f t="shared" si="371"/>
        <v>0.11579134244331894</v>
      </c>
      <c r="C4730" s="5">
        <f t="shared" si="374"/>
        <v>0.14543392610880859</v>
      </c>
      <c r="D4730">
        <f t="shared" si="375"/>
        <v>429.71905721811424</v>
      </c>
      <c r="E4730" s="5">
        <f t="shared" si="372"/>
        <v>221.8920117527999</v>
      </c>
    </row>
    <row r="4731" spans="1:5">
      <c r="A4731" s="5">
        <f t="shared" si="373"/>
        <v>473000000</v>
      </c>
      <c r="B4731" s="5">
        <f t="shared" si="371"/>
        <v>0.11581582781917923</v>
      </c>
      <c r="C4731" s="5">
        <f t="shared" si="374"/>
        <v>0.14546467974088911</v>
      </c>
      <c r="D4731">
        <f t="shared" si="375"/>
        <v>429.62820752314212</v>
      </c>
      <c r="E4731" s="5">
        <f t="shared" si="372"/>
        <v>221.84554098620768</v>
      </c>
    </row>
    <row r="4732" spans="1:5">
      <c r="A4732" s="5">
        <f t="shared" si="373"/>
        <v>473100000</v>
      </c>
      <c r="B4732" s="5">
        <f t="shared" si="371"/>
        <v>0.11584031319503953</v>
      </c>
      <c r="C4732" s="5">
        <f t="shared" si="374"/>
        <v>0.14549543337296963</v>
      </c>
      <c r="D4732">
        <f t="shared" si="375"/>
        <v>429.53739623429772</v>
      </c>
      <c r="E4732" s="5">
        <f t="shared" si="372"/>
        <v>221.79908986527286</v>
      </c>
    </row>
    <row r="4733" spans="1:5">
      <c r="A4733" s="5">
        <f t="shared" si="373"/>
        <v>473200000</v>
      </c>
      <c r="B4733" s="5">
        <f t="shared" si="371"/>
        <v>0.11586479857089982</v>
      </c>
      <c r="C4733" s="5">
        <f t="shared" si="374"/>
        <v>0.14552618700505016</v>
      </c>
      <c r="D4733">
        <f t="shared" si="375"/>
        <v>429.44662332723209</v>
      </c>
      <c r="E4733" s="5">
        <f t="shared" si="372"/>
        <v>221.75265837754051</v>
      </c>
    </row>
    <row r="4734" spans="1:5">
      <c r="A4734" s="5">
        <f t="shared" si="373"/>
        <v>473300000</v>
      </c>
      <c r="B4734" s="5">
        <f t="shared" si="371"/>
        <v>0.11588928394676011</v>
      </c>
      <c r="C4734" s="5">
        <f t="shared" si="374"/>
        <v>0.14555694063713071</v>
      </c>
      <c r="D4734">
        <f t="shared" si="375"/>
        <v>429.35588877761722</v>
      </c>
      <c r="E4734" s="5">
        <f t="shared" si="372"/>
        <v>221.7062465105661</v>
      </c>
    </row>
    <row r="4735" spans="1:5">
      <c r="A4735" s="5">
        <f t="shared" si="373"/>
        <v>473400000</v>
      </c>
      <c r="B4735" s="5">
        <f t="shared" si="371"/>
        <v>0.1159137693226204</v>
      </c>
      <c r="C4735" s="5">
        <f t="shared" si="374"/>
        <v>0.14558769426921123</v>
      </c>
      <c r="D4735">
        <f t="shared" si="375"/>
        <v>429.2651925611454</v>
      </c>
      <c r="E4735" s="5">
        <f t="shared" si="372"/>
        <v>221.6598542519157</v>
      </c>
    </row>
    <row r="4736" spans="1:5">
      <c r="A4736" s="5">
        <f t="shared" si="373"/>
        <v>473500000</v>
      </c>
      <c r="B4736" s="5">
        <f t="shared" si="371"/>
        <v>0.11593825469848069</v>
      </c>
      <c r="C4736" s="5">
        <f t="shared" si="374"/>
        <v>0.14561844790129175</v>
      </c>
      <c r="D4736">
        <f t="shared" si="375"/>
        <v>429.17453465352952</v>
      </c>
      <c r="E4736" s="5">
        <f t="shared" si="372"/>
        <v>221.61348158916587</v>
      </c>
    </row>
    <row r="4737" spans="1:5">
      <c r="A4737" s="5">
        <f t="shared" si="373"/>
        <v>473600000</v>
      </c>
      <c r="B4737" s="5">
        <f t="shared" si="371"/>
        <v>0.11596274007434099</v>
      </c>
      <c r="C4737" s="5">
        <f t="shared" si="374"/>
        <v>0.14564920153337227</v>
      </c>
      <c r="D4737">
        <f t="shared" si="375"/>
        <v>429.08391503050302</v>
      </c>
      <c r="E4737" s="5">
        <f t="shared" si="372"/>
        <v>221.56712850990377</v>
      </c>
    </row>
    <row r="4738" spans="1:5">
      <c r="A4738" s="5">
        <f t="shared" si="373"/>
        <v>473700000</v>
      </c>
      <c r="B4738" s="5">
        <f t="shared" si="371"/>
        <v>0.11598722545020128</v>
      </c>
      <c r="C4738" s="5">
        <f t="shared" si="374"/>
        <v>0.14567995516545279</v>
      </c>
      <c r="D4738">
        <f t="shared" si="375"/>
        <v>428.9933336678198</v>
      </c>
      <c r="E4738" s="5">
        <f t="shared" si="372"/>
        <v>221.5207950017269</v>
      </c>
    </row>
    <row r="4739" spans="1:5">
      <c r="A4739" s="5">
        <f t="shared" si="373"/>
        <v>473800000</v>
      </c>
      <c r="B4739" s="5">
        <f t="shared" ref="B4739:B4802" si="376">A4739/(PI()*1300000000)</f>
        <v>0.11601171082606156</v>
      </c>
      <c r="C4739" s="5">
        <f t="shared" si="374"/>
        <v>0.14571070879753331</v>
      </c>
      <c r="D4739">
        <f t="shared" si="375"/>
        <v>428.90279054125415</v>
      </c>
      <c r="E4739" s="5">
        <f t="shared" ref="E4739:E4802" si="377">($G$2*299792458/$G$6/2*9)^2/(4*$G$3*A4739)*(1+($G$7*$G$3*A4739)/($G$2*299792458/$G$6/2*9))^2</f>
        <v>221.47448105224311</v>
      </c>
    </row>
    <row r="4740" spans="1:5">
      <c r="A4740" s="5">
        <f t="shared" si="373"/>
        <v>473900000</v>
      </c>
      <c r="B4740" s="5">
        <f t="shared" si="376"/>
        <v>0.11603619620192185</v>
      </c>
      <c r="C4740" s="5">
        <f t="shared" si="374"/>
        <v>0.14574146242961386</v>
      </c>
      <c r="D4740">
        <f t="shared" si="375"/>
        <v>428.81228562660095</v>
      </c>
      <c r="E4740" s="5">
        <f t="shared" si="377"/>
        <v>221.42818664907099</v>
      </c>
    </row>
    <row r="4741" spans="1:5">
      <c r="A4741" s="5">
        <f t="shared" si="373"/>
        <v>474000000</v>
      </c>
      <c r="B4741" s="5">
        <f t="shared" si="376"/>
        <v>0.11606068157778214</v>
      </c>
      <c r="C4741" s="5">
        <f t="shared" si="374"/>
        <v>0.14577221606169438</v>
      </c>
      <c r="D4741">
        <f t="shared" si="375"/>
        <v>428.72181889967561</v>
      </c>
      <c r="E4741" s="5">
        <f t="shared" si="377"/>
        <v>221.3819117798395</v>
      </c>
    </row>
    <row r="4742" spans="1:5">
      <c r="A4742" s="5">
        <f t="shared" si="373"/>
        <v>474100000</v>
      </c>
      <c r="B4742" s="5">
        <f t="shared" si="376"/>
        <v>0.11608516695364243</v>
      </c>
      <c r="C4742" s="5">
        <f t="shared" si="374"/>
        <v>0.1458029696937749</v>
      </c>
      <c r="D4742">
        <f t="shared" si="375"/>
        <v>428.63139033631347</v>
      </c>
      <c r="E4742" s="5">
        <f t="shared" si="377"/>
        <v>221.33565643218787</v>
      </c>
    </row>
    <row r="4743" spans="1:5">
      <c r="A4743" s="5">
        <f t="shared" si="373"/>
        <v>474200000</v>
      </c>
      <c r="B4743" s="5">
        <f t="shared" si="376"/>
        <v>0.11610965232950272</v>
      </c>
      <c r="C4743" s="5">
        <f t="shared" si="374"/>
        <v>0.14583372332585542</v>
      </c>
      <c r="D4743">
        <f t="shared" si="375"/>
        <v>428.54099991237081</v>
      </c>
      <c r="E4743" s="5">
        <f t="shared" si="377"/>
        <v>221.28942059376604</v>
      </c>
    </row>
    <row r="4744" spans="1:5">
      <c r="A4744" s="5">
        <f t="shared" si="373"/>
        <v>474300000</v>
      </c>
      <c r="B4744" s="5">
        <f t="shared" si="376"/>
        <v>0.11613413770536302</v>
      </c>
      <c r="C4744" s="5">
        <f t="shared" si="374"/>
        <v>0.14586447695793595</v>
      </c>
      <c r="D4744">
        <f t="shared" si="375"/>
        <v>428.45064760372389</v>
      </c>
      <c r="E4744" s="5">
        <f t="shared" si="377"/>
        <v>221.24320425223402</v>
      </c>
    </row>
    <row r="4745" spans="1:5">
      <c r="A4745" s="5">
        <f t="shared" si="373"/>
        <v>474400000</v>
      </c>
      <c r="B4745" s="5">
        <f t="shared" si="376"/>
        <v>0.11615862308122331</v>
      </c>
      <c r="C4745" s="5">
        <f t="shared" si="374"/>
        <v>0.14589523059001649</v>
      </c>
      <c r="D4745">
        <f t="shared" si="375"/>
        <v>428.36033338626936</v>
      </c>
      <c r="E4745" s="5">
        <f t="shared" si="377"/>
        <v>221.1970073952626</v>
      </c>
    </row>
    <row r="4746" spans="1:5">
      <c r="A4746" s="5">
        <f t="shared" si="373"/>
        <v>474500000</v>
      </c>
      <c r="B4746" s="5">
        <f t="shared" si="376"/>
        <v>0.1161831084570836</v>
      </c>
      <c r="C4746" s="5">
        <f t="shared" si="374"/>
        <v>0.14592598422209702</v>
      </c>
      <c r="D4746">
        <f t="shared" si="375"/>
        <v>428.27005723592453</v>
      </c>
      <c r="E4746" s="5">
        <f t="shared" si="377"/>
        <v>221.15083001053264</v>
      </c>
    </row>
    <row r="4747" spans="1:5">
      <c r="A4747" s="5">
        <f t="shared" si="373"/>
        <v>474600000</v>
      </c>
      <c r="B4747" s="5">
        <f t="shared" si="376"/>
        <v>0.11620759383294389</v>
      </c>
      <c r="C4747" s="5">
        <f t="shared" si="374"/>
        <v>0.14595673785417754</v>
      </c>
      <c r="D4747">
        <f t="shared" si="375"/>
        <v>428.17981912862672</v>
      </c>
      <c r="E4747" s="5">
        <f t="shared" si="377"/>
        <v>221.10467208573567</v>
      </c>
    </row>
    <row r="4748" spans="1:5">
      <c r="A4748" s="5">
        <f t="shared" si="373"/>
        <v>474700000</v>
      </c>
      <c r="B4748" s="5">
        <f t="shared" si="376"/>
        <v>0.11623207920880418</v>
      </c>
      <c r="C4748" s="5">
        <f t="shared" si="374"/>
        <v>0.14598749148625806</v>
      </c>
      <c r="D4748">
        <f t="shared" si="375"/>
        <v>428.08961904033328</v>
      </c>
      <c r="E4748" s="5">
        <f t="shared" si="377"/>
        <v>221.05853360857324</v>
      </c>
    </row>
    <row r="4749" spans="1:5">
      <c r="A4749" s="5">
        <f t="shared" si="373"/>
        <v>474800000</v>
      </c>
      <c r="B4749" s="5">
        <f t="shared" si="376"/>
        <v>0.11625656458466448</v>
      </c>
      <c r="C4749" s="5">
        <f t="shared" si="374"/>
        <v>0.14601824511833858</v>
      </c>
      <c r="D4749">
        <f t="shared" si="375"/>
        <v>427.9994569470224</v>
      </c>
      <c r="E4749" s="5">
        <f t="shared" si="377"/>
        <v>221.01241456675751</v>
      </c>
    </row>
    <row r="4750" spans="1:5">
      <c r="A4750" s="5">
        <f t="shared" si="373"/>
        <v>474900000</v>
      </c>
      <c r="B4750" s="5">
        <f t="shared" si="376"/>
        <v>0.11628104996052477</v>
      </c>
      <c r="C4750" s="5">
        <f t="shared" si="374"/>
        <v>0.1460489987504191</v>
      </c>
      <c r="D4750">
        <f t="shared" si="375"/>
        <v>427.909332824692</v>
      </c>
      <c r="E4750" s="5">
        <f t="shared" si="377"/>
        <v>220.96631494801107</v>
      </c>
    </row>
    <row r="4751" spans="1:5">
      <c r="A4751" s="5">
        <f t="shared" si="373"/>
        <v>475000000</v>
      </c>
      <c r="B4751" s="5">
        <f t="shared" si="376"/>
        <v>0.11630553533638506</v>
      </c>
      <c r="C4751" s="5">
        <f t="shared" si="374"/>
        <v>0.14607975238249965</v>
      </c>
      <c r="D4751">
        <f t="shared" si="375"/>
        <v>427.81924664936042</v>
      </c>
      <c r="E4751" s="5">
        <f t="shared" si="377"/>
        <v>220.92023474006655</v>
      </c>
    </row>
    <row r="4752" spans="1:5">
      <c r="A4752" s="5">
        <f t="shared" si="373"/>
        <v>475100000</v>
      </c>
      <c r="B4752" s="5">
        <f t="shared" si="376"/>
        <v>0.11633002071224535</v>
      </c>
      <c r="C4752" s="5">
        <f t="shared" si="374"/>
        <v>0.14611050601458017</v>
      </c>
      <c r="D4752">
        <f t="shared" si="375"/>
        <v>427.72919839706634</v>
      </c>
      <c r="E4752" s="5">
        <f t="shared" si="377"/>
        <v>220.87417393066715</v>
      </c>
    </row>
    <row r="4753" spans="1:5">
      <c r="A4753" s="5">
        <f t="shared" si="373"/>
        <v>475200000</v>
      </c>
      <c r="B4753" s="5">
        <f t="shared" si="376"/>
        <v>0.11635450608810564</v>
      </c>
      <c r="C4753" s="5">
        <f t="shared" si="374"/>
        <v>0.14614125964666069</v>
      </c>
      <c r="D4753">
        <f t="shared" si="375"/>
        <v>427.63918804386833</v>
      </c>
      <c r="E4753" s="5">
        <f t="shared" si="377"/>
        <v>220.82813250756635</v>
      </c>
    </row>
    <row r="4754" spans="1:5">
      <c r="A4754" s="5">
        <f t="shared" si="373"/>
        <v>475300000</v>
      </c>
      <c r="B4754" s="5">
        <f t="shared" si="376"/>
        <v>0.11637899146396594</v>
      </c>
      <c r="C4754" s="5">
        <f t="shared" si="374"/>
        <v>0.14617201327874121</v>
      </c>
      <c r="D4754">
        <f t="shared" si="375"/>
        <v>427.5492155658452</v>
      </c>
      <c r="E4754" s="5">
        <f t="shared" si="377"/>
        <v>220.78211045852785</v>
      </c>
    </row>
    <row r="4755" spans="1:5">
      <c r="A4755" s="5">
        <f t="shared" si="373"/>
        <v>475400000</v>
      </c>
      <c r="B4755" s="5">
        <f t="shared" si="376"/>
        <v>0.11640347683982623</v>
      </c>
      <c r="C4755" s="5">
        <f t="shared" si="374"/>
        <v>0.14620276691082174</v>
      </c>
      <c r="D4755">
        <f t="shared" si="375"/>
        <v>427.45928093909595</v>
      </c>
      <c r="E4755" s="5">
        <f t="shared" si="377"/>
        <v>220.73610777132572</v>
      </c>
    </row>
    <row r="4756" spans="1:5">
      <c r="A4756" s="5">
        <f t="shared" si="373"/>
        <v>475500000</v>
      </c>
      <c r="B4756" s="5">
        <f t="shared" si="376"/>
        <v>0.11642796221568652</v>
      </c>
      <c r="C4756" s="5">
        <f t="shared" si="374"/>
        <v>0.14623352054290226</v>
      </c>
      <c r="D4756">
        <f t="shared" si="375"/>
        <v>427.36938413973974</v>
      </c>
      <c r="E4756" s="5">
        <f t="shared" si="377"/>
        <v>220.69012443374444</v>
      </c>
    </row>
    <row r="4757" spans="1:5">
      <c r="A4757" s="5">
        <f t="shared" si="373"/>
        <v>475600000</v>
      </c>
      <c r="B4757" s="5">
        <f t="shared" si="376"/>
        <v>0.11645244759154681</v>
      </c>
      <c r="C4757" s="5">
        <f t="shared" si="374"/>
        <v>0.14626427417498281</v>
      </c>
      <c r="D4757">
        <f t="shared" si="375"/>
        <v>427.27952514391552</v>
      </c>
      <c r="E4757" s="5">
        <f t="shared" si="377"/>
        <v>220.64416043357832</v>
      </c>
    </row>
    <row r="4758" spans="1:5">
      <c r="A4758" s="5">
        <f t="shared" si="373"/>
        <v>475700000</v>
      </c>
      <c r="B4758" s="5">
        <f t="shared" si="376"/>
        <v>0.1164769329674071</v>
      </c>
      <c r="C4758" s="5">
        <f t="shared" si="374"/>
        <v>0.14629502780706333</v>
      </c>
      <c r="D4758">
        <f t="shared" si="375"/>
        <v>427.18970392778272</v>
      </c>
      <c r="E4758" s="5">
        <f t="shared" si="377"/>
        <v>220.59821575863236</v>
      </c>
    </row>
    <row r="4759" spans="1:5">
      <c r="A4759" s="5">
        <f t="shared" si="373"/>
        <v>475800000</v>
      </c>
      <c r="B4759" s="5">
        <f t="shared" si="376"/>
        <v>0.1165014183432674</v>
      </c>
      <c r="C4759" s="5">
        <f t="shared" si="374"/>
        <v>0.14632578143914385</v>
      </c>
      <c r="D4759">
        <f t="shared" si="375"/>
        <v>427.09992046752046</v>
      </c>
      <c r="E4759" s="5">
        <f t="shared" si="377"/>
        <v>220.55229039672167</v>
      </c>
    </row>
    <row r="4760" spans="1:5">
      <c r="A4760" s="5">
        <f t="shared" si="373"/>
        <v>475900000</v>
      </c>
      <c r="B4760" s="5">
        <f t="shared" si="376"/>
        <v>0.11652590371912769</v>
      </c>
      <c r="C4760" s="5">
        <f t="shared" si="374"/>
        <v>0.14635653507122437</v>
      </c>
      <c r="D4760">
        <f t="shared" si="375"/>
        <v>427.01017473932802</v>
      </c>
      <c r="E4760" s="5">
        <f t="shared" si="377"/>
        <v>220.50638433567164</v>
      </c>
    </row>
    <row r="4761" spans="1:5">
      <c r="A4761" s="5">
        <f t="shared" si="373"/>
        <v>476000000</v>
      </c>
      <c r="B4761" s="5">
        <f t="shared" si="376"/>
        <v>0.11655038909498798</v>
      </c>
      <c r="C4761" s="5">
        <f t="shared" si="374"/>
        <v>0.14638728870330489</v>
      </c>
      <c r="D4761">
        <f t="shared" si="375"/>
        <v>426.92046671942484</v>
      </c>
      <c r="E4761" s="5">
        <f t="shared" si="377"/>
        <v>220.46049756331783</v>
      </c>
    </row>
    <row r="4762" spans="1:5">
      <c r="A4762" s="5">
        <f t="shared" si="373"/>
        <v>476100000</v>
      </c>
      <c r="B4762" s="5">
        <f t="shared" si="376"/>
        <v>0.11657487447084827</v>
      </c>
      <c r="C4762" s="5">
        <f t="shared" si="374"/>
        <v>0.14641804233538544</v>
      </c>
      <c r="D4762">
        <f t="shared" si="375"/>
        <v>426.83079638405007</v>
      </c>
      <c r="E4762" s="5">
        <f t="shared" si="377"/>
        <v>220.4146300675061</v>
      </c>
    </row>
    <row r="4763" spans="1:5">
      <c r="A4763" s="5">
        <f t="shared" si="373"/>
        <v>476200000</v>
      </c>
      <c r="B4763" s="5">
        <f t="shared" si="376"/>
        <v>0.11659935984670856</v>
      </c>
      <c r="C4763" s="5">
        <f t="shared" si="374"/>
        <v>0.14644879596746596</v>
      </c>
      <c r="D4763">
        <f t="shared" si="375"/>
        <v>426.74116370946285</v>
      </c>
      <c r="E4763" s="5">
        <f t="shared" si="377"/>
        <v>220.36878183609241</v>
      </c>
    </row>
    <row r="4764" spans="1:5">
      <c r="A4764" s="5">
        <f t="shared" si="373"/>
        <v>476300000</v>
      </c>
      <c r="B4764" s="5">
        <f t="shared" si="376"/>
        <v>0.11662384522256886</v>
      </c>
      <c r="C4764" s="5">
        <f t="shared" si="374"/>
        <v>0.14647954959954648</v>
      </c>
      <c r="D4764">
        <f t="shared" si="375"/>
        <v>426.65156867194253</v>
      </c>
      <c r="E4764" s="5">
        <f t="shared" si="377"/>
        <v>220.32295285694309</v>
      </c>
    </row>
    <row r="4765" spans="1:5">
      <c r="A4765" s="5">
        <f t="shared" si="373"/>
        <v>476400000</v>
      </c>
      <c r="B4765" s="5">
        <f t="shared" si="376"/>
        <v>0.11664833059842915</v>
      </c>
      <c r="C4765" s="5">
        <f t="shared" si="374"/>
        <v>0.146510303231627</v>
      </c>
      <c r="D4765">
        <f t="shared" si="375"/>
        <v>426.56201124778806</v>
      </c>
      <c r="E4765" s="5">
        <f t="shared" si="377"/>
        <v>220.27714311793451</v>
      </c>
    </row>
    <row r="4766" spans="1:5">
      <c r="A4766" s="5">
        <f t="shared" si="373"/>
        <v>476500000</v>
      </c>
      <c r="B4766" s="5">
        <f t="shared" si="376"/>
        <v>0.11667281597428944</v>
      </c>
      <c r="C4766" s="5">
        <f t="shared" si="374"/>
        <v>0.14654105686370753</v>
      </c>
      <c r="D4766">
        <f t="shared" si="375"/>
        <v>426.47249141331844</v>
      </c>
      <c r="E4766" s="5">
        <f t="shared" si="377"/>
        <v>220.23135260695312</v>
      </c>
    </row>
    <row r="4767" spans="1:5">
      <c r="A4767" s="5">
        <f t="shared" si="373"/>
        <v>476600000</v>
      </c>
      <c r="B4767" s="5">
        <f t="shared" si="376"/>
        <v>0.11669730135014973</v>
      </c>
      <c r="C4767" s="5">
        <f t="shared" si="374"/>
        <v>0.14657181049578805</v>
      </c>
      <c r="D4767">
        <f t="shared" si="375"/>
        <v>426.38300914487246</v>
      </c>
      <c r="E4767" s="5">
        <f t="shared" si="377"/>
        <v>220.18558131189576</v>
      </c>
    </row>
    <row r="4768" spans="1:5">
      <c r="A4768" s="5">
        <f t="shared" si="373"/>
        <v>476700000</v>
      </c>
      <c r="B4768" s="5">
        <f t="shared" si="376"/>
        <v>0.11672178672601002</v>
      </c>
      <c r="C4768" s="5">
        <f t="shared" si="374"/>
        <v>0.1466025641278686</v>
      </c>
      <c r="D4768">
        <f t="shared" si="375"/>
        <v>426.29356441880896</v>
      </c>
      <c r="E4768" s="5">
        <f t="shared" si="377"/>
        <v>220.13982922066938</v>
      </c>
    </row>
    <row r="4769" spans="1:5">
      <c r="A4769" s="5">
        <f t="shared" si="373"/>
        <v>476800000</v>
      </c>
      <c r="B4769" s="5">
        <f t="shared" si="376"/>
        <v>0.11674627210187032</v>
      </c>
      <c r="C4769" s="5">
        <f t="shared" si="374"/>
        <v>0.14663331775994912</v>
      </c>
      <c r="D4769">
        <f t="shared" si="375"/>
        <v>426.20415721150636</v>
      </c>
      <c r="E4769" s="5">
        <f t="shared" si="377"/>
        <v>220.09409632119096</v>
      </c>
    </row>
    <row r="4770" spans="1:5">
      <c r="A4770" s="5">
        <f t="shared" si="373"/>
        <v>476900000</v>
      </c>
      <c r="B4770" s="5">
        <f t="shared" si="376"/>
        <v>0.11677075747773061</v>
      </c>
      <c r="C4770" s="5">
        <f t="shared" si="374"/>
        <v>0.14666407139202964</v>
      </c>
      <c r="D4770">
        <f t="shared" si="375"/>
        <v>426.11478749936299</v>
      </c>
      <c r="E4770" s="5">
        <f t="shared" si="377"/>
        <v>220.04838260138771</v>
      </c>
    </row>
    <row r="4771" spans="1:5">
      <c r="A4771" s="5">
        <f t="shared" si="373"/>
        <v>477000000</v>
      </c>
      <c r="B4771" s="5">
        <f t="shared" si="376"/>
        <v>0.1167952428535909</v>
      </c>
      <c r="C4771" s="5">
        <f t="shared" si="374"/>
        <v>0.14669482502411016</v>
      </c>
      <c r="D4771">
        <f t="shared" si="375"/>
        <v>426.02545525879714</v>
      </c>
      <c r="E4771" s="5">
        <f t="shared" si="377"/>
        <v>220.00268804919702</v>
      </c>
    </row>
    <row r="4772" spans="1:5">
      <c r="A4772" s="5">
        <f t="shared" si="373"/>
        <v>477100000</v>
      </c>
      <c r="B4772" s="5">
        <f t="shared" si="376"/>
        <v>0.11681972822945119</v>
      </c>
      <c r="C4772" s="5">
        <f t="shared" si="374"/>
        <v>0.14672557865619068</v>
      </c>
      <c r="D4772">
        <f t="shared" si="375"/>
        <v>425.93616046624658</v>
      </c>
      <c r="E4772" s="5">
        <f t="shared" si="377"/>
        <v>219.95701265256619</v>
      </c>
    </row>
    <row r="4773" spans="1:5">
      <c r="A4773" s="5">
        <f t="shared" si="373"/>
        <v>477200000</v>
      </c>
      <c r="B4773" s="5">
        <f t="shared" si="376"/>
        <v>0.11684421360531148</v>
      </c>
      <c r="C4773" s="5">
        <f t="shared" si="374"/>
        <v>0.14675633228827123</v>
      </c>
      <c r="D4773">
        <f t="shared" si="375"/>
        <v>425.84690309816892</v>
      </c>
      <c r="E4773" s="5">
        <f t="shared" si="377"/>
        <v>219.91135639945298</v>
      </c>
    </row>
    <row r="4774" spans="1:5">
      <c r="A4774" s="5">
        <f t="shared" si="373"/>
        <v>477300000</v>
      </c>
      <c r="B4774" s="5">
        <f t="shared" si="376"/>
        <v>0.11686869898117178</v>
      </c>
      <c r="C4774" s="5">
        <f t="shared" si="374"/>
        <v>0.14678708592035175</v>
      </c>
      <c r="D4774">
        <f t="shared" si="375"/>
        <v>425.75768313104174</v>
      </c>
      <c r="E4774" s="5">
        <f t="shared" si="377"/>
        <v>219.86571927782467</v>
      </c>
    </row>
    <row r="4775" spans="1:5">
      <c r="A4775" s="5">
        <f t="shared" si="373"/>
        <v>477400000</v>
      </c>
      <c r="B4775" s="5">
        <f t="shared" si="376"/>
        <v>0.11689318435703205</v>
      </c>
      <c r="C4775" s="5">
        <f t="shared" si="374"/>
        <v>0.14681783955243227</v>
      </c>
      <c r="D4775">
        <f t="shared" si="375"/>
        <v>425.66850054136205</v>
      </c>
      <c r="E4775" s="5">
        <f t="shared" si="377"/>
        <v>219.82010127565917</v>
      </c>
    </row>
    <row r="4776" spans="1:5">
      <c r="A4776" s="5">
        <f t="shared" si="373"/>
        <v>477500000</v>
      </c>
      <c r="B4776" s="5">
        <f t="shared" si="376"/>
        <v>0.11691766973289235</v>
      </c>
      <c r="C4776" s="5">
        <f t="shared" si="374"/>
        <v>0.14684859318451279</v>
      </c>
      <c r="D4776">
        <f t="shared" si="375"/>
        <v>425.57935530564652</v>
      </c>
      <c r="E4776" s="5">
        <f t="shared" si="377"/>
        <v>219.7745023809442</v>
      </c>
    </row>
    <row r="4777" spans="1:5">
      <c r="A4777" s="5">
        <f t="shared" si="373"/>
        <v>477600000</v>
      </c>
      <c r="B4777" s="5">
        <f t="shared" si="376"/>
        <v>0.11694215510875264</v>
      </c>
      <c r="C4777" s="5">
        <f t="shared" si="374"/>
        <v>0.14687934681659331</v>
      </c>
      <c r="D4777">
        <f t="shared" si="375"/>
        <v>425.49024740043183</v>
      </c>
      <c r="E4777" s="5">
        <f t="shared" si="377"/>
        <v>219.72892258167755</v>
      </c>
    </row>
    <row r="4778" spans="1:5">
      <c r="A4778" s="5">
        <f t="shared" si="373"/>
        <v>477700000</v>
      </c>
      <c r="B4778" s="5">
        <f t="shared" si="376"/>
        <v>0.11696664048461293</v>
      </c>
      <c r="C4778" s="5">
        <f t="shared" si="374"/>
        <v>0.14691010044867384</v>
      </c>
      <c r="D4778">
        <f t="shared" si="375"/>
        <v>425.40117680227388</v>
      </c>
      <c r="E4778" s="5">
        <f t="shared" si="377"/>
        <v>219.68336186586723</v>
      </c>
    </row>
    <row r="4779" spans="1:5">
      <c r="A4779" s="5">
        <f t="shared" si="373"/>
        <v>477800000</v>
      </c>
      <c r="B4779" s="5">
        <f t="shared" si="376"/>
        <v>0.11699112586047322</v>
      </c>
      <c r="C4779" s="5">
        <f t="shared" si="374"/>
        <v>0.14694085408075439</v>
      </c>
      <c r="D4779">
        <f t="shared" si="375"/>
        <v>425.31214348774836</v>
      </c>
      <c r="E4779" s="5">
        <f t="shared" si="377"/>
        <v>219.63782022153106</v>
      </c>
    </row>
    <row r="4780" spans="1:5">
      <c r="A4780" s="5">
        <f t="shared" si="373"/>
        <v>477900000</v>
      </c>
      <c r="B4780" s="5">
        <f t="shared" si="376"/>
        <v>0.11701561123633351</v>
      </c>
      <c r="C4780" s="5">
        <f t="shared" si="374"/>
        <v>0.14697160771283491</v>
      </c>
      <c r="D4780">
        <f t="shared" si="375"/>
        <v>425.223147433451</v>
      </c>
      <c r="E4780" s="5">
        <f t="shared" si="377"/>
        <v>219.592297636697</v>
      </c>
    </row>
    <row r="4781" spans="1:5">
      <c r="A4781" s="5">
        <f t="shared" si="373"/>
        <v>478000000</v>
      </c>
      <c r="B4781" s="5">
        <f t="shared" si="376"/>
        <v>0.11704009661219381</v>
      </c>
      <c r="C4781" s="5">
        <f t="shared" si="374"/>
        <v>0.14700236134491543</v>
      </c>
      <c r="D4781">
        <f t="shared" si="375"/>
        <v>425.13418861599632</v>
      </c>
      <c r="E4781" s="5">
        <f t="shared" si="377"/>
        <v>219.54679409940303</v>
      </c>
    </row>
    <row r="4782" spans="1:5">
      <c r="A4782" s="5">
        <f t="shared" ref="A4782:A4845" si="378">A4781+100000</f>
        <v>478100000</v>
      </c>
      <c r="B4782" s="5">
        <f t="shared" si="376"/>
        <v>0.1170645819880541</v>
      </c>
      <c r="C4782" s="5">
        <f t="shared" ref="C4782:C4845" si="379">1.256*A4782/(PI()*$G$6)</f>
        <v>0.14703311497699595</v>
      </c>
      <c r="D4782">
        <f t="shared" ref="D4782:D4845" si="380">($G$2*299792458/$G$6/2*9)^2/(4*$G$3*A4782*(1-EXP(-(C4782/B4782)))^2)</f>
        <v>425.04526701201888</v>
      </c>
      <c r="E4782" s="5">
        <f t="shared" si="377"/>
        <v>219.50130959769729</v>
      </c>
    </row>
    <row r="4783" spans="1:5">
      <c r="A4783" s="5">
        <f t="shared" si="378"/>
        <v>478200000</v>
      </c>
      <c r="B4783" s="5">
        <f t="shared" si="376"/>
        <v>0.11708906736391439</v>
      </c>
      <c r="C4783" s="5">
        <f t="shared" si="379"/>
        <v>0.14706386860907647</v>
      </c>
      <c r="D4783">
        <f t="shared" si="380"/>
        <v>424.95638259817281</v>
      </c>
      <c r="E4783" s="5">
        <f t="shared" si="377"/>
        <v>219.45584411963748</v>
      </c>
    </row>
    <row r="4784" spans="1:5">
      <c r="A4784" s="5">
        <f t="shared" si="378"/>
        <v>478300000</v>
      </c>
      <c r="B4784" s="5">
        <f t="shared" si="376"/>
        <v>0.11711355273977468</v>
      </c>
      <c r="C4784" s="5">
        <f t="shared" si="379"/>
        <v>0.14709462224115699</v>
      </c>
      <c r="D4784">
        <f t="shared" si="380"/>
        <v>424.86753535113161</v>
      </c>
      <c r="E4784" s="5">
        <f t="shared" si="377"/>
        <v>219.41039765329165</v>
      </c>
    </row>
    <row r="4785" spans="1:5">
      <c r="A4785" s="5">
        <f t="shared" si="378"/>
        <v>478400000</v>
      </c>
      <c r="B4785" s="5">
        <f t="shared" si="376"/>
        <v>0.11713803811563497</v>
      </c>
      <c r="C4785" s="5">
        <f t="shared" si="379"/>
        <v>0.14712537587323754</v>
      </c>
      <c r="D4785">
        <f t="shared" si="380"/>
        <v>424.77872524758823</v>
      </c>
      <c r="E4785" s="5">
        <f t="shared" si="377"/>
        <v>219.36497018673782</v>
      </c>
    </row>
    <row r="4786" spans="1:5">
      <c r="A4786" s="5">
        <f t="shared" si="378"/>
        <v>478500000</v>
      </c>
      <c r="B4786" s="5">
        <f t="shared" si="376"/>
        <v>0.11716252349149527</v>
      </c>
      <c r="C4786" s="5">
        <f t="shared" si="379"/>
        <v>0.14715612950531806</v>
      </c>
      <c r="D4786">
        <f t="shared" si="380"/>
        <v>424.68995226425545</v>
      </c>
      <c r="E4786" s="5">
        <f t="shared" si="377"/>
        <v>219.31956170806382</v>
      </c>
    </row>
    <row r="4787" spans="1:5">
      <c r="A4787" s="5">
        <f t="shared" si="378"/>
        <v>478600000</v>
      </c>
      <c r="B4787" s="5">
        <f t="shared" si="376"/>
        <v>0.11718700886735556</v>
      </c>
      <c r="C4787" s="5">
        <f t="shared" si="379"/>
        <v>0.14718688313739858</v>
      </c>
      <c r="D4787">
        <f t="shared" si="380"/>
        <v>424.60121637786511</v>
      </c>
      <c r="E4787" s="5">
        <f t="shared" si="377"/>
        <v>219.27417220536751</v>
      </c>
    </row>
    <row r="4788" spans="1:5">
      <c r="A4788" s="5">
        <f t="shared" si="378"/>
        <v>478700000</v>
      </c>
      <c r="B4788" s="5">
        <f t="shared" si="376"/>
        <v>0.11721149424321585</v>
      </c>
      <c r="C4788" s="5">
        <f t="shared" si="379"/>
        <v>0.1472176367694791</v>
      </c>
      <c r="D4788">
        <f t="shared" si="380"/>
        <v>424.51251756516865</v>
      </c>
      <c r="E4788" s="5">
        <f t="shared" si="377"/>
        <v>219.22880166675674</v>
      </c>
    </row>
    <row r="4789" spans="1:5">
      <c r="A4789" s="5">
        <f t="shared" si="378"/>
        <v>478800000</v>
      </c>
      <c r="B4789" s="5">
        <f t="shared" si="376"/>
        <v>0.11723597961907614</v>
      </c>
      <c r="C4789" s="5">
        <f t="shared" si="379"/>
        <v>0.14724839040155963</v>
      </c>
      <c r="D4789">
        <f t="shared" si="380"/>
        <v>424.423855802937</v>
      </c>
      <c r="E4789" s="5">
        <f t="shared" si="377"/>
        <v>219.18345008034925</v>
      </c>
    </row>
    <row r="4790" spans="1:5">
      <c r="A4790" s="5">
        <f t="shared" si="378"/>
        <v>478900000</v>
      </c>
      <c r="B4790" s="5">
        <f t="shared" si="376"/>
        <v>0.11726046499493643</v>
      </c>
      <c r="C4790" s="5">
        <f t="shared" si="379"/>
        <v>0.14727914403364017</v>
      </c>
      <c r="D4790">
        <f t="shared" si="380"/>
        <v>424.33523106796031</v>
      </c>
      <c r="E4790" s="5">
        <f t="shared" si="377"/>
        <v>219.13811743427269</v>
      </c>
    </row>
    <row r="4791" spans="1:5">
      <c r="A4791" s="5">
        <f t="shared" si="378"/>
        <v>479000000</v>
      </c>
      <c r="B4791" s="5">
        <f t="shared" si="376"/>
        <v>0.11728495037079673</v>
      </c>
      <c r="C4791" s="5">
        <f t="shared" si="379"/>
        <v>0.1473098976657207</v>
      </c>
      <c r="D4791">
        <f t="shared" si="380"/>
        <v>424.24664333704845</v>
      </c>
      <c r="E4791" s="5">
        <f t="shared" si="377"/>
        <v>219.09280371666472</v>
      </c>
    </row>
    <row r="4792" spans="1:5">
      <c r="A4792" s="5">
        <f t="shared" si="378"/>
        <v>479100000</v>
      </c>
      <c r="B4792" s="5">
        <f t="shared" si="376"/>
        <v>0.11730943574665702</v>
      </c>
      <c r="C4792" s="5">
        <f t="shared" si="379"/>
        <v>0.14734065129780122</v>
      </c>
      <c r="D4792">
        <f t="shared" si="380"/>
        <v>424.1580925870303</v>
      </c>
      <c r="E4792" s="5">
        <f t="shared" si="377"/>
        <v>219.04750891567267</v>
      </c>
    </row>
    <row r="4793" spans="1:5">
      <c r="A4793" s="5">
        <f t="shared" si="378"/>
        <v>479200000</v>
      </c>
      <c r="B4793" s="5">
        <f t="shared" si="376"/>
        <v>0.11733392112251731</v>
      </c>
      <c r="C4793" s="5">
        <f t="shared" si="379"/>
        <v>0.14737140492988174</v>
      </c>
      <c r="D4793">
        <f t="shared" si="380"/>
        <v>424.06957879475425</v>
      </c>
      <c r="E4793" s="5">
        <f t="shared" si="377"/>
        <v>219.00223301945391</v>
      </c>
    </row>
    <row r="4794" spans="1:5">
      <c r="A4794" s="5">
        <f t="shared" si="378"/>
        <v>479300000</v>
      </c>
      <c r="B4794" s="5">
        <f t="shared" si="376"/>
        <v>0.1173584064983776</v>
      </c>
      <c r="C4794" s="5">
        <f t="shared" si="379"/>
        <v>0.14740215856196226</v>
      </c>
      <c r="D4794">
        <f t="shared" si="380"/>
        <v>423.98110193708789</v>
      </c>
      <c r="E4794" s="5">
        <f t="shared" si="377"/>
        <v>218.95697601617584</v>
      </c>
    </row>
    <row r="4795" spans="1:5">
      <c r="A4795" s="5">
        <f t="shared" si="378"/>
        <v>479400000</v>
      </c>
      <c r="B4795" s="5">
        <f t="shared" si="376"/>
        <v>0.11738289187423789</v>
      </c>
      <c r="C4795" s="5">
        <f t="shared" si="379"/>
        <v>0.14743291219404278</v>
      </c>
      <c r="D4795">
        <f t="shared" si="380"/>
        <v>423.89266199091827</v>
      </c>
      <c r="E4795" s="5">
        <f t="shared" si="377"/>
        <v>218.91173789401554</v>
      </c>
    </row>
    <row r="4796" spans="1:5">
      <c r="A4796" s="5">
        <f t="shared" si="378"/>
        <v>479500000</v>
      </c>
      <c r="B4796" s="5">
        <f t="shared" si="376"/>
        <v>0.11740737725009819</v>
      </c>
      <c r="C4796" s="5">
        <f t="shared" si="379"/>
        <v>0.14746366582612333</v>
      </c>
      <c r="D4796">
        <f t="shared" si="380"/>
        <v>423.80425893315169</v>
      </c>
      <c r="E4796" s="5">
        <f t="shared" si="377"/>
        <v>218.86651864116001</v>
      </c>
    </row>
    <row r="4797" spans="1:5">
      <c r="A4797" s="5">
        <f t="shared" si="378"/>
        <v>479600000</v>
      </c>
      <c r="B4797" s="5">
        <f t="shared" si="376"/>
        <v>0.11743186262595848</v>
      </c>
      <c r="C4797" s="5">
        <f t="shared" si="379"/>
        <v>0.14749441945820385</v>
      </c>
      <c r="D4797">
        <f t="shared" si="380"/>
        <v>423.71589274071357</v>
      </c>
      <c r="E4797" s="5">
        <f t="shared" si="377"/>
        <v>218.82131824580603</v>
      </c>
    </row>
    <row r="4798" spans="1:5">
      <c r="A4798" s="5">
        <f t="shared" si="378"/>
        <v>479700000</v>
      </c>
      <c r="B4798" s="5">
        <f t="shared" si="376"/>
        <v>0.11745634800181877</v>
      </c>
      <c r="C4798" s="5">
        <f t="shared" si="379"/>
        <v>0.14752517309028437</v>
      </c>
      <c r="D4798">
        <f t="shared" si="380"/>
        <v>423.62756339054874</v>
      </c>
      <c r="E4798" s="5">
        <f t="shared" si="377"/>
        <v>218.77613669616042</v>
      </c>
    </row>
    <row r="4799" spans="1:5">
      <c r="A4799" s="5">
        <f t="shared" si="378"/>
        <v>479800000</v>
      </c>
      <c r="B4799" s="5">
        <f t="shared" si="376"/>
        <v>0.11748083337767906</v>
      </c>
      <c r="C4799" s="5">
        <f t="shared" si="379"/>
        <v>0.14755592672236489</v>
      </c>
      <c r="D4799">
        <f t="shared" si="380"/>
        <v>423.53927085962118</v>
      </c>
      <c r="E4799" s="5">
        <f t="shared" si="377"/>
        <v>218.73097398043961</v>
      </c>
    </row>
    <row r="4800" spans="1:5">
      <c r="A4800" s="5">
        <f t="shared" si="378"/>
        <v>479900000</v>
      </c>
      <c r="B4800" s="5">
        <f t="shared" si="376"/>
        <v>0.11750531875353935</v>
      </c>
      <c r="C4800" s="5">
        <f t="shared" si="379"/>
        <v>0.14758668035444542</v>
      </c>
      <c r="D4800">
        <f t="shared" si="380"/>
        <v>423.45101512491397</v>
      </c>
      <c r="E4800" s="5">
        <f t="shared" si="377"/>
        <v>218.68583008687</v>
      </c>
    </row>
    <row r="4801" spans="1:5">
      <c r="A4801" s="5">
        <f t="shared" si="378"/>
        <v>480000000</v>
      </c>
      <c r="B4801" s="5">
        <f t="shared" si="376"/>
        <v>0.11752980412939965</v>
      </c>
      <c r="C4801" s="5">
        <f t="shared" si="379"/>
        <v>0.14761743398652594</v>
      </c>
      <c r="D4801">
        <f t="shared" si="380"/>
        <v>423.36279616342966</v>
      </c>
      <c r="E4801" s="5">
        <f t="shared" si="377"/>
        <v>218.64070500368769</v>
      </c>
    </row>
    <row r="4802" spans="1:5">
      <c r="A4802" s="5">
        <f t="shared" si="378"/>
        <v>480100000</v>
      </c>
      <c r="B4802" s="5">
        <f t="shared" si="376"/>
        <v>0.11755428950525994</v>
      </c>
      <c r="C4802" s="5">
        <f t="shared" si="379"/>
        <v>0.14764818761860649</v>
      </c>
      <c r="D4802">
        <f t="shared" si="380"/>
        <v>423.27461395218961</v>
      </c>
      <c r="E4802" s="5">
        <f t="shared" si="377"/>
        <v>218.59559871913859</v>
      </c>
    </row>
    <row r="4803" spans="1:5">
      <c r="A4803" s="5">
        <f t="shared" si="378"/>
        <v>480200000</v>
      </c>
      <c r="B4803" s="5">
        <f t="shared" ref="B4803:B4866" si="381">A4803/(PI()*1300000000)</f>
        <v>0.11757877488112023</v>
      </c>
      <c r="C4803" s="5">
        <f t="shared" si="379"/>
        <v>0.14767894125068701</v>
      </c>
      <c r="D4803">
        <f t="shared" si="380"/>
        <v>423.18646846823452</v>
      </c>
      <c r="E4803" s="5">
        <f t="shared" ref="E4803:E4866" si="382">($G$2*299792458/$G$6/2*9)^2/(4*$G$3*A4803)*(1+($G$7*$G$3*A4803)/($G$2*299792458/$G$6/2*9))^2</f>
        <v>218.55051122147859</v>
      </c>
    </row>
    <row r="4804" spans="1:5">
      <c r="A4804" s="5">
        <f t="shared" si="378"/>
        <v>480300000</v>
      </c>
      <c r="B4804" s="5">
        <f t="shared" si="381"/>
        <v>0.11760326025698052</v>
      </c>
      <c r="C4804" s="5">
        <f t="shared" si="379"/>
        <v>0.14770969488276753</v>
      </c>
      <c r="D4804">
        <f t="shared" si="380"/>
        <v>423.09835968862427</v>
      </c>
      <c r="E4804" s="5">
        <f t="shared" si="382"/>
        <v>218.50544249897311</v>
      </c>
    </row>
    <row r="4805" spans="1:5">
      <c r="A4805" s="5">
        <f t="shared" si="378"/>
        <v>480400000</v>
      </c>
      <c r="B4805" s="5">
        <f t="shared" si="381"/>
        <v>0.11762774563284081</v>
      </c>
      <c r="C4805" s="5">
        <f t="shared" si="379"/>
        <v>0.14774044851484805</v>
      </c>
      <c r="D4805">
        <f t="shared" si="380"/>
        <v>423.0102875904376</v>
      </c>
      <c r="E4805" s="5">
        <f t="shared" si="382"/>
        <v>218.46039253989744</v>
      </c>
    </row>
    <row r="4806" spans="1:5">
      <c r="A4806" s="5">
        <f t="shared" si="378"/>
        <v>480500000</v>
      </c>
      <c r="B4806" s="5">
        <f t="shared" si="381"/>
        <v>0.11765223100870111</v>
      </c>
      <c r="C4806" s="5">
        <f t="shared" si="379"/>
        <v>0.14777120214692857</v>
      </c>
      <c r="D4806">
        <f t="shared" si="380"/>
        <v>422.92225215077258</v>
      </c>
      <c r="E4806" s="5">
        <f t="shared" si="382"/>
        <v>218.41536133253675</v>
      </c>
    </row>
    <row r="4807" spans="1:5">
      <c r="A4807" s="5">
        <f t="shared" si="378"/>
        <v>480600000</v>
      </c>
      <c r="B4807" s="5">
        <f t="shared" si="381"/>
        <v>0.1176767163845614</v>
      </c>
      <c r="C4807" s="5">
        <f t="shared" si="379"/>
        <v>0.14780195577900912</v>
      </c>
      <c r="D4807">
        <f t="shared" si="380"/>
        <v>422.83425334674621</v>
      </c>
      <c r="E4807" s="5">
        <f t="shared" si="382"/>
        <v>218.37034886518575</v>
      </c>
    </row>
    <row r="4808" spans="1:5">
      <c r="A4808" s="5">
        <f t="shared" si="378"/>
        <v>480700000</v>
      </c>
      <c r="B4808" s="5">
        <f t="shared" si="381"/>
        <v>0.11770120176042169</v>
      </c>
      <c r="C4808" s="5">
        <f t="shared" si="379"/>
        <v>0.14783270941108964</v>
      </c>
      <c r="D4808">
        <f t="shared" si="380"/>
        <v>422.74629115549453</v>
      </c>
      <c r="E4808" s="5">
        <f t="shared" si="382"/>
        <v>218.32535512614899</v>
      </c>
    </row>
    <row r="4809" spans="1:5">
      <c r="A4809" s="5">
        <f t="shared" si="378"/>
        <v>480800000</v>
      </c>
      <c r="B4809" s="5">
        <f t="shared" si="381"/>
        <v>0.11772568713628198</v>
      </c>
      <c r="C4809" s="5">
        <f t="shared" si="379"/>
        <v>0.14786346304317016</v>
      </c>
      <c r="D4809">
        <f t="shared" si="380"/>
        <v>422.65836555417269</v>
      </c>
      <c r="E4809" s="5">
        <f t="shared" si="382"/>
        <v>218.28038010374095</v>
      </c>
    </row>
    <row r="4810" spans="1:5">
      <c r="A4810" s="5">
        <f t="shared" si="378"/>
        <v>480900000</v>
      </c>
      <c r="B4810" s="5">
        <f t="shared" si="381"/>
        <v>0.11775017251214227</v>
      </c>
      <c r="C4810" s="5">
        <f t="shared" si="379"/>
        <v>0.14789421667525068</v>
      </c>
      <c r="D4810">
        <f t="shared" si="380"/>
        <v>422.5704765199547</v>
      </c>
      <c r="E4810" s="5">
        <f t="shared" si="382"/>
        <v>218.23542378628531</v>
      </c>
    </row>
    <row r="4811" spans="1:5">
      <c r="A4811" s="5">
        <f t="shared" si="378"/>
        <v>481000000</v>
      </c>
      <c r="B4811" s="5">
        <f t="shared" si="381"/>
        <v>0.11777465788800255</v>
      </c>
      <c r="C4811" s="5">
        <f t="shared" si="379"/>
        <v>0.1479249703073312</v>
      </c>
      <c r="D4811">
        <f t="shared" si="380"/>
        <v>422.48262403003372</v>
      </c>
      <c r="E4811" s="5">
        <f t="shared" si="382"/>
        <v>218.19048616211595</v>
      </c>
    </row>
    <row r="4812" spans="1:5">
      <c r="A4812" s="5">
        <f t="shared" si="378"/>
        <v>481100000</v>
      </c>
      <c r="B4812" s="5">
        <f t="shared" si="381"/>
        <v>0.11779914326386284</v>
      </c>
      <c r="C4812" s="5">
        <f t="shared" si="379"/>
        <v>0.14795572393941173</v>
      </c>
      <c r="D4812">
        <f t="shared" si="380"/>
        <v>422.3948080616218</v>
      </c>
      <c r="E4812" s="5">
        <f t="shared" si="382"/>
        <v>218.14556721957626</v>
      </c>
    </row>
    <row r="4813" spans="1:5">
      <c r="A4813" s="5">
        <f t="shared" si="378"/>
        <v>481200000</v>
      </c>
      <c r="B4813" s="5">
        <f t="shared" si="381"/>
        <v>0.11782362863972314</v>
      </c>
      <c r="C4813" s="5">
        <f t="shared" si="379"/>
        <v>0.14798647757149228</v>
      </c>
      <c r="D4813">
        <f t="shared" si="380"/>
        <v>422.30702859194963</v>
      </c>
      <c r="E4813" s="5">
        <f t="shared" si="382"/>
        <v>218.10066694701931</v>
      </c>
    </row>
    <row r="4814" spans="1:5">
      <c r="A4814" s="5">
        <f t="shared" si="378"/>
        <v>481300000</v>
      </c>
      <c r="B4814" s="5">
        <f t="shared" si="381"/>
        <v>0.11784811401558343</v>
      </c>
      <c r="C4814" s="5">
        <f t="shared" si="379"/>
        <v>0.1480172312035728</v>
      </c>
      <c r="D4814">
        <f t="shared" si="380"/>
        <v>422.21928559826767</v>
      </c>
      <c r="E4814" s="5">
        <f t="shared" si="382"/>
        <v>218.05578533280791</v>
      </c>
    </row>
    <row r="4815" spans="1:5">
      <c r="A4815" s="5">
        <f t="shared" si="378"/>
        <v>481400000</v>
      </c>
      <c r="B4815" s="5">
        <f t="shared" si="381"/>
        <v>0.11787259939144372</v>
      </c>
      <c r="C4815" s="5">
        <f t="shared" si="379"/>
        <v>0.14804798483565332</v>
      </c>
      <c r="D4815">
        <f t="shared" si="380"/>
        <v>422.13157905784431</v>
      </c>
      <c r="E4815" s="5">
        <f t="shared" si="382"/>
        <v>218.01092236531451</v>
      </c>
    </row>
    <row r="4816" spans="1:5">
      <c r="A4816" s="5">
        <f t="shared" si="378"/>
        <v>481500000</v>
      </c>
      <c r="B4816" s="5">
        <f t="shared" si="381"/>
        <v>0.11789708476730401</v>
      </c>
      <c r="C4816" s="5">
        <f t="shared" si="379"/>
        <v>0.14807873846773384</v>
      </c>
      <c r="D4816">
        <f t="shared" si="380"/>
        <v>422.04390894796722</v>
      </c>
      <c r="E4816" s="5">
        <f t="shared" si="382"/>
        <v>217.96607803292125</v>
      </c>
    </row>
    <row r="4817" spans="1:5">
      <c r="A4817" s="5">
        <f t="shared" si="378"/>
        <v>481600000</v>
      </c>
      <c r="B4817" s="5">
        <f t="shared" si="381"/>
        <v>0.1179215701431643</v>
      </c>
      <c r="C4817" s="5">
        <f t="shared" si="379"/>
        <v>0.14810949209981436</v>
      </c>
      <c r="D4817">
        <f t="shared" si="380"/>
        <v>421.95627524594317</v>
      </c>
      <c r="E4817" s="5">
        <f t="shared" si="382"/>
        <v>217.92125232401983</v>
      </c>
    </row>
    <row r="4818" spans="1:5">
      <c r="A4818" s="5">
        <f t="shared" si="378"/>
        <v>481700000</v>
      </c>
      <c r="B4818" s="5">
        <f t="shared" si="381"/>
        <v>0.1179460555190246</v>
      </c>
      <c r="C4818" s="5">
        <f t="shared" si="379"/>
        <v>0.14814024573189491</v>
      </c>
      <c r="D4818">
        <f t="shared" si="380"/>
        <v>421.86867792909732</v>
      </c>
      <c r="E4818" s="5">
        <f t="shared" si="382"/>
        <v>217.87644522701174</v>
      </c>
    </row>
    <row r="4819" spans="1:5">
      <c r="A4819" s="5">
        <f t="shared" si="378"/>
        <v>481800000</v>
      </c>
      <c r="B4819" s="5">
        <f t="shared" si="381"/>
        <v>0.11797054089488489</v>
      </c>
      <c r="C4819" s="5">
        <f t="shared" si="379"/>
        <v>0.14817099936397543</v>
      </c>
      <c r="D4819">
        <f t="shared" si="380"/>
        <v>421.78111697477425</v>
      </c>
      <c r="E4819" s="5">
        <f t="shared" si="382"/>
        <v>217.83165673030786</v>
      </c>
    </row>
    <row r="4820" spans="1:5">
      <c r="A4820" s="5">
        <f t="shared" si="378"/>
        <v>481900000</v>
      </c>
      <c r="B4820" s="5">
        <f t="shared" si="381"/>
        <v>0.11799502627074518</v>
      </c>
      <c r="C4820" s="5">
        <f t="shared" si="379"/>
        <v>0.14820175299605595</v>
      </c>
      <c r="D4820">
        <f t="shared" si="380"/>
        <v>421.69359236033665</v>
      </c>
      <c r="E4820" s="5">
        <f t="shared" si="382"/>
        <v>217.78688682232888</v>
      </c>
    </row>
    <row r="4821" spans="1:5">
      <c r="A4821" s="5">
        <f t="shared" si="378"/>
        <v>482000000</v>
      </c>
      <c r="B4821" s="5">
        <f t="shared" si="381"/>
        <v>0.11801951164660547</v>
      </c>
      <c r="C4821" s="5">
        <f t="shared" si="379"/>
        <v>0.14823250662813647</v>
      </c>
      <c r="D4821">
        <f t="shared" si="380"/>
        <v>421.60610406316647</v>
      </c>
      <c r="E4821" s="5">
        <f t="shared" si="382"/>
        <v>217.74213549150508</v>
      </c>
    </row>
    <row r="4822" spans="1:5">
      <c r="A4822" s="5">
        <f t="shared" si="378"/>
        <v>482100000</v>
      </c>
      <c r="B4822" s="5">
        <f t="shared" si="381"/>
        <v>0.11804399702246576</v>
      </c>
      <c r="C4822" s="5">
        <f t="shared" si="379"/>
        <v>0.14826326026021699</v>
      </c>
      <c r="D4822">
        <f t="shared" si="380"/>
        <v>421.51865206066424</v>
      </c>
      <c r="E4822" s="5">
        <f t="shared" si="382"/>
        <v>217.69740272627635</v>
      </c>
    </row>
    <row r="4823" spans="1:5">
      <c r="A4823" s="5">
        <f t="shared" si="378"/>
        <v>482200000</v>
      </c>
      <c r="B4823" s="5">
        <f t="shared" si="381"/>
        <v>0.11806848239832606</v>
      </c>
      <c r="C4823" s="5">
        <f t="shared" si="379"/>
        <v>0.14829401389229752</v>
      </c>
      <c r="D4823">
        <f t="shared" si="380"/>
        <v>421.43123633024936</v>
      </c>
      <c r="E4823" s="5">
        <f t="shared" si="382"/>
        <v>217.65268851509205</v>
      </c>
    </row>
    <row r="4824" spans="1:5">
      <c r="A4824" s="5">
        <f t="shared" si="378"/>
        <v>482300000</v>
      </c>
      <c r="B4824" s="5">
        <f t="shared" si="381"/>
        <v>0.11809296777418635</v>
      </c>
      <c r="C4824" s="5">
        <f t="shared" si="379"/>
        <v>0.14832476752437806</v>
      </c>
      <c r="D4824">
        <f t="shared" si="380"/>
        <v>421.34385684935984</v>
      </c>
      <c r="E4824" s="5">
        <f t="shared" si="382"/>
        <v>217.60799284641124</v>
      </c>
    </row>
    <row r="4825" spans="1:5">
      <c r="A4825" s="5">
        <f t="shared" si="378"/>
        <v>482400000</v>
      </c>
      <c r="B4825" s="5">
        <f t="shared" si="381"/>
        <v>0.11811745315004664</v>
      </c>
      <c r="C4825" s="5">
        <f t="shared" si="379"/>
        <v>0.14835552115645859</v>
      </c>
      <c r="D4825">
        <f t="shared" si="380"/>
        <v>421.25651359545236</v>
      </c>
      <c r="E4825" s="5">
        <f t="shared" si="382"/>
        <v>217.56331570870256</v>
      </c>
    </row>
    <row r="4826" spans="1:5">
      <c r="A4826" s="5">
        <f t="shared" si="378"/>
        <v>482500000</v>
      </c>
      <c r="B4826" s="5">
        <f t="shared" si="381"/>
        <v>0.11814193852590693</v>
      </c>
      <c r="C4826" s="5">
        <f t="shared" si="379"/>
        <v>0.14838627478853911</v>
      </c>
      <c r="D4826">
        <f t="shared" si="380"/>
        <v>421.16920654600256</v>
      </c>
      <c r="E4826" s="5">
        <f t="shared" si="382"/>
        <v>217.51865709044409</v>
      </c>
    </row>
    <row r="4827" spans="1:5">
      <c r="A4827" s="5">
        <f t="shared" si="378"/>
        <v>482600000</v>
      </c>
      <c r="B4827" s="5">
        <f t="shared" si="381"/>
        <v>0.11816642390176722</v>
      </c>
      <c r="C4827" s="5">
        <f t="shared" si="379"/>
        <v>0.14841702842061963</v>
      </c>
      <c r="D4827">
        <f t="shared" si="380"/>
        <v>421.08193567850441</v>
      </c>
      <c r="E4827" s="5">
        <f t="shared" si="382"/>
        <v>217.47401698012368</v>
      </c>
    </row>
    <row r="4828" spans="1:5">
      <c r="A4828" s="5">
        <f t="shared" si="378"/>
        <v>482700000</v>
      </c>
      <c r="B4828" s="5">
        <f t="shared" si="381"/>
        <v>0.11819090927762751</v>
      </c>
      <c r="C4828" s="5">
        <f t="shared" si="379"/>
        <v>0.14844778205270015</v>
      </c>
      <c r="D4828">
        <f t="shared" si="380"/>
        <v>420.99470097047072</v>
      </c>
      <c r="E4828" s="5">
        <f t="shared" si="382"/>
        <v>217.42939536623837</v>
      </c>
    </row>
    <row r="4829" spans="1:5">
      <c r="A4829" s="5">
        <f t="shared" si="378"/>
        <v>482800000</v>
      </c>
      <c r="B4829" s="5">
        <f t="shared" si="381"/>
        <v>0.11821539465348781</v>
      </c>
      <c r="C4829" s="5">
        <f t="shared" si="379"/>
        <v>0.14847853568478067</v>
      </c>
      <c r="D4829">
        <f t="shared" si="380"/>
        <v>420.90750239943293</v>
      </c>
      <c r="E4829" s="5">
        <f t="shared" si="382"/>
        <v>217.38479223729496</v>
      </c>
    </row>
    <row r="4830" spans="1:5">
      <c r="A4830" s="5">
        <f t="shared" si="378"/>
        <v>482900000</v>
      </c>
      <c r="B4830" s="5">
        <f t="shared" si="381"/>
        <v>0.1182398800293481</v>
      </c>
      <c r="C4830" s="5">
        <f t="shared" si="379"/>
        <v>0.14850928931686122</v>
      </c>
      <c r="D4830">
        <f t="shared" si="380"/>
        <v>420.82033994294108</v>
      </c>
      <c r="E4830" s="5">
        <f t="shared" si="382"/>
        <v>217.34020758180986</v>
      </c>
    </row>
    <row r="4831" spans="1:5">
      <c r="A4831" s="5">
        <f t="shared" si="378"/>
        <v>483000000</v>
      </c>
      <c r="B4831" s="5">
        <f t="shared" si="381"/>
        <v>0.11826436540520839</v>
      </c>
      <c r="C4831" s="5">
        <f t="shared" si="379"/>
        <v>0.14854004294894174</v>
      </c>
      <c r="D4831">
        <f t="shared" si="380"/>
        <v>420.73321357856361</v>
      </c>
      <c r="E4831" s="5">
        <f t="shared" si="382"/>
        <v>217.29564138830878</v>
      </c>
    </row>
    <row r="4832" spans="1:5">
      <c r="A4832" s="5">
        <f t="shared" si="378"/>
        <v>483100000</v>
      </c>
      <c r="B4832" s="5">
        <f t="shared" si="381"/>
        <v>0.11828885078106868</v>
      </c>
      <c r="C4832" s="5">
        <f t="shared" si="379"/>
        <v>0.14857079658102226</v>
      </c>
      <c r="D4832">
        <f t="shared" si="380"/>
        <v>420.64612328388785</v>
      </c>
      <c r="E4832" s="5">
        <f t="shared" si="382"/>
        <v>217.25109364532707</v>
      </c>
    </row>
    <row r="4833" spans="1:5">
      <c r="A4833" s="5">
        <f t="shared" si="378"/>
        <v>483200000</v>
      </c>
      <c r="B4833" s="5">
        <f t="shared" si="381"/>
        <v>0.11831333615692897</v>
      </c>
      <c r="C4833" s="5">
        <f t="shared" si="379"/>
        <v>0.14860155021310278</v>
      </c>
      <c r="D4833">
        <f t="shared" si="380"/>
        <v>420.55906903651953</v>
      </c>
      <c r="E4833" s="5">
        <f t="shared" si="382"/>
        <v>217.20656434140949</v>
      </c>
    </row>
    <row r="4834" spans="1:5">
      <c r="A4834" s="5">
        <f t="shared" si="378"/>
        <v>483300000</v>
      </c>
      <c r="B4834" s="5">
        <f t="shared" si="381"/>
        <v>0.11833782153278927</v>
      </c>
      <c r="C4834" s="5">
        <f t="shared" si="379"/>
        <v>0.14863230384518331</v>
      </c>
      <c r="D4834">
        <f t="shared" si="380"/>
        <v>420.47205081408282</v>
      </c>
      <c r="E4834" s="5">
        <f t="shared" si="382"/>
        <v>217.16205346511035</v>
      </c>
    </row>
    <row r="4835" spans="1:5">
      <c r="A4835" s="5">
        <f t="shared" si="378"/>
        <v>483400000</v>
      </c>
      <c r="B4835" s="5">
        <f t="shared" si="381"/>
        <v>0.11836230690864956</v>
      </c>
      <c r="C4835" s="5">
        <f t="shared" si="379"/>
        <v>0.14866305747726385</v>
      </c>
      <c r="D4835">
        <f t="shared" si="380"/>
        <v>420.38506859422057</v>
      </c>
      <c r="E4835" s="5">
        <f t="shared" si="382"/>
        <v>217.11756100499338</v>
      </c>
    </row>
    <row r="4836" spans="1:5">
      <c r="A4836" s="5">
        <f t="shared" si="378"/>
        <v>483500000</v>
      </c>
      <c r="B4836" s="5">
        <f t="shared" si="381"/>
        <v>0.11838679228450985</v>
      </c>
      <c r="C4836" s="5">
        <f t="shared" si="379"/>
        <v>0.14869381110934438</v>
      </c>
      <c r="D4836">
        <f t="shared" si="380"/>
        <v>420.29812235459406</v>
      </c>
      <c r="E4836" s="5">
        <f t="shared" si="382"/>
        <v>217.07308694963186</v>
      </c>
    </row>
    <row r="4837" spans="1:5">
      <c r="A4837" s="5">
        <f t="shared" si="378"/>
        <v>483600000</v>
      </c>
      <c r="B4837" s="5">
        <f t="shared" si="381"/>
        <v>0.11841127766037014</v>
      </c>
      <c r="C4837" s="5">
        <f t="shared" si="379"/>
        <v>0.1487245647414249</v>
      </c>
      <c r="D4837">
        <f t="shared" si="380"/>
        <v>420.21121207288297</v>
      </c>
      <c r="E4837" s="5">
        <f t="shared" si="382"/>
        <v>217.02863128760831</v>
      </c>
    </row>
    <row r="4838" spans="1:5">
      <c r="A4838" s="5">
        <f t="shared" si="378"/>
        <v>483700000</v>
      </c>
      <c r="B4838" s="5">
        <f t="shared" si="381"/>
        <v>0.11843576303623043</v>
      </c>
      <c r="C4838" s="5">
        <f t="shared" si="379"/>
        <v>0.14875531837350542</v>
      </c>
      <c r="D4838">
        <f t="shared" si="380"/>
        <v>420.12433772678565</v>
      </c>
      <c r="E4838" s="5">
        <f t="shared" si="382"/>
        <v>216.98419400751487</v>
      </c>
    </row>
    <row r="4839" spans="1:5">
      <c r="A4839" s="5">
        <f t="shared" si="378"/>
        <v>483800000</v>
      </c>
      <c r="B4839" s="5">
        <f t="shared" si="381"/>
        <v>0.11846024841209073</v>
      </c>
      <c r="C4839" s="5">
        <f t="shared" si="379"/>
        <v>0.14878607200558594</v>
      </c>
      <c r="D4839">
        <f t="shared" si="380"/>
        <v>420.03749929401869</v>
      </c>
      <c r="E4839" s="5">
        <f t="shared" si="382"/>
        <v>216.93977509795309</v>
      </c>
    </row>
    <row r="4840" spans="1:5">
      <c r="A4840" s="5">
        <f t="shared" si="378"/>
        <v>483900000</v>
      </c>
      <c r="B4840" s="5">
        <f t="shared" si="381"/>
        <v>0.11848473378795102</v>
      </c>
      <c r="C4840" s="5">
        <f t="shared" si="379"/>
        <v>0.14881682563766646</v>
      </c>
      <c r="D4840">
        <f t="shared" si="380"/>
        <v>419.95069675231707</v>
      </c>
      <c r="E4840" s="5">
        <f t="shared" si="382"/>
        <v>216.89537454753389</v>
      </c>
    </row>
    <row r="4841" spans="1:5">
      <c r="A4841" s="5">
        <f t="shared" si="378"/>
        <v>484000000</v>
      </c>
      <c r="B4841" s="5">
        <f t="shared" si="381"/>
        <v>0.11850921916381131</v>
      </c>
      <c r="C4841" s="5">
        <f t="shared" si="379"/>
        <v>0.14884757926974701</v>
      </c>
      <c r="D4841">
        <f t="shared" si="380"/>
        <v>419.86393007943434</v>
      </c>
      <c r="E4841" s="5">
        <f t="shared" si="382"/>
        <v>216.85099234487777</v>
      </c>
    </row>
    <row r="4842" spans="1:5">
      <c r="A4842" s="5">
        <f t="shared" si="378"/>
        <v>484100000</v>
      </c>
      <c r="B4842" s="5">
        <f t="shared" si="381"/>
        <v>0.1185337045396716</v>
      </c>
      <c r="C4842" s="5">
        <f t="shared" si="379"/>
        <v>0.14887833290182753</v>
      </c>
      <c r="D4842">
        <f t="shared" si="380"/>
        <v>419.77719925314238</v>
      </c>
      <c r="E4842" s="5">
        <f t="shared" si="382"/>
        <v>216.80662847861436</v>
      </c>
    </row>
    <row r="4843" spans="1:5">
      <c r="A4843" s="5">
        <f t="shared" si="378"/>
        <v>484200000</v>
      </c>
      <c r="B4843" s="5">
        <f t="shared" si="381"/>
        <v>0.11855818991553189</v>
      </c>
      <c r="C4843" s="5">
        <f t="shared" si="379"/>
        <v>0.14890908653390805</v>
      </c>
      <c r="D4843">
        <f t="shared" si="380"/>
        <v>419.69050425123135</v>
      </c>
      <c r="E4843" s="5">
        <f t="shared" si="382"/>
        <v>216.76228293738282</v>
      </c>
    </row>
    <row r="4844" spans="1:5">
      <c r="A4844" s="5">
        <f t="shared" si="378"/>
        <v>484300000</v>
      </c>
      <c r="B4844" s="5">
        <f t="shared" si="381"/>
        <v>0.11858267529139219</v>
      </c>
      <c r="C4844" s="5">
        <f t="shared" si="379"/>
        <v>0.14893984016598857</v>
      </c>
      <c r="D4844">
        <f t="shared" si="380"/>
        <v>419.60384505150984</v>
      </c>
      <c r="E4844" s="5">
        <f t="shared" si="382"/>
        <v>216.71795570983178</v>
      </c>
    </row>
    <row r="4845" spans="1:5">
      <c r="A4845" s="5">
        <f t="shared" si="378"/>
        <v>484400000</v>
      </c>
      <c r="B4845" s="5">
        <f t="shared" si="381"/>
        <v>0.11860716066725248</v>
      </c>
      <c r="C4845" s="5">
        <f t="shared" si="379"/>
        <v>0.1489705937980691</v>
      </c>
      <c r="D4845">
        <f t="shared" si="380"/>
        <v>419.51722163180477</v>
      </c>
      <c r="E4845" s="5">
        <f t="shared" si="382"/>
        <v>216.67364678461919</v>
      </c>
    </row>
    <row r="4846" spans="1:5">
      <c r="A4846" s="5">
        <f t="shared" ref="A4846:A4909" si="383">A4845+100000</f>
        <v>484500000</v>
      </c>
      <c r="B4846" s="5">
        <f t="shared" si="381"/>
        <v>0.11863164604311277</v>
      </c>
      <c r="C4846" s="5">
        <f t="shared" ref="C4846:C4909" si="384">1.256*A4846/(PI()*$G$6)</f>
        <v>0.14900134743014964</v>
      </c>
      <c r="D4846">
        <f t="shared" ref="D4846:D4909" si="385">($G$2*299792458/$G$6/2*9)^2/(4*$G$3*A4846*(1-EXP(-(C4846/B4846)))^2)</f>
        <v>419.43063396996121</v>
      </c>
      <c r="E4846" s="5">
        <f t="shared" si="382"/>
        <v>216.62935615041218</v>
      </c>
    </row>
    <row r="4847" spans="1:5">
      <c r="A4847" s="5">
        <f t="shared" si="383"/>
        <v>484600000</v>
      </c>
      <c r="B4847" s="5">
        <f t="shared" si="381"/>
        <v>0.11865613141897305</v>
      </c>
      <c r="C4847" s="5">
        <f t="shared" si="384"/>
        <v>0.14903210106223017</v>
      </c>
      <c r="D4847">
        <f t="shared" si="385"/>
        <v>419.34408204384272</v>
      </c>
      <c r="E4847" s="5">
        <f t="shared" si="382"/>
        <v>216.58508379588747</v>
      </c>
    </row>
    <row r="4848" spans="1:5">
      <c r="A4848" s="5">
        <f t="shared" si="383"/>
        <v>484700000</v>
      </c>
      <c r="B4848" s="5">
        <f t="shared" si="381"/>
        <v>0.11868061679483334</v>
      </c>
      <c r="C4848" s="5">
        <f t="shared" si="384"/>
        <v>0.14906285469431069</v>
      </c>
      <c r="D4848">
        <f t="shared" si="385"/>
        <v>419.25756583133119</v>
      </c>
      <c r="E4848" s="5">
        <f t="shared" si="382"/>
        <v>216.54082970973104</v>
      </c>
    </row>
    <row r="4849" spans="1:5">
      <c r="A4849" s="5">
        <f t="shared" si="383"/>
        <v>484800000</v>
      </c>
      <c r="B4849" s="5">
        <f t="shared" si="381"/>
        <v>0.11870510217069363</v>
      </c>
      <c r="C4849" s="5">
        <f t="shared" si="384"/>
        <v>0.14909360832639121</v>
      </c>
      <c r="D4849">
        <f t="shared" si="385"/>
        <v>419.17108531032636</v>
      </c>
      <c r="E4849" s="5">
        <f t="shared" si="382"/>
        <v>216.49659388063816</v>
      </c>
    </row>
    <row r="4850" spans="1:5">
      <c r="A4850" s="5">
        <f t="shared" si="383"/>
        <v>484900000</v>
      </c>
      <c r="B4850" s="5">
        <f t="shared" si="381"/>
        <v>0.11872958754655392</v>
      </c>
      <c r="C4850" s="5">
        <f t="shared" si="384"/>
        <v>0.14912436195847173</v>
      </c>
      <c r="D4850">
        <f t="shared" si="385"/>
        <v>419.08464045874661</v>
      </c>
      <c r="E4850" s="5">
        <f t="shared" si="382"/>
        <v>216.45237629731358</v>
      </c>
    </row>
    <row r="4851" spans="1:5">
      <c r="A4851" s="5">
        <f t="shared" si="383"/>
        <v>485000000</v>
      </c>
      <c r="B4851" s="5">
        <f t="shared" si="381"/>
        <v>0.11875407292241422</v>
      </c>
      <c r="C4851" s="5">
        <f t="shared" si="384"/>
        <v>0.14915511559055225</v>
      </c>
      <c r="D4851">
        <f t="shared" si="385"/>
        <v>418.99823125452832</v>
      </c>
      <c r="E4851" s="5">
        <f t="shared" si="382"/>
        <v>216.40817694847115</v>
      </c>
    </row>
    <row r="4852" spans="1:5">
      <c r="A4852" s="5">
        <f t="shared" si="383"/>
        <v>485100000</v>
      </c>
      <c r="B4852" s="5">
        <f t="shared" si="381"/>
        <v>0.11877855829827451</v>
      </c>
      <c r="C4852" s="5">
        <f t="shared" si="384"/>
        <v>0.1491858692226328</v>
      </c>
      <c r="D4852">
        <f t="shared" si="385"/>
        <v>418.91185767562604</v>
      </c>
      <c r="E4852" s="5">
        <f t="shared" si="382"/>
        <v>216.36399582283423</v>
      </c>
    </row>
    <row r="4853" spans="1:5">
      <c r="A4853" s="5">
        <f t="shared" si="383"/>
        <v>485200000</v>
      </c>
      <c r="B4853" s="5">
        <f t="shared" si="381"/>
        <v>0.1188030436741348</v>
      </c>
      <c r="C4853" s="5">
        <f t="shared" si="384"/>
        <v>0.14921662285471332</v>
      </c>
      <c r="D4853">
        <f t="shared" si="385"/>
        <v>418.82551970001282</v>
      </c>
      <c r="E4853" s="5">
        <f t="shared" si="382"/>
        <v>216.3198329091353</v>
      </c>
    </row>
    <row r="4854" spans="1:5">
      <c r="A4854" s="5">
        <f t="shared" si="383"/>
        <v>485300000</v>
      </c>
      <c r="B4854" s="5">
        <f t="shared" si="381"/>
        <v>0.11882752904999509</v>
      </c>
      <c r="C4854" s="5">
        <f t="shared" si="384"/>
        <v>0.14924737648679384</v>
      </c>
      <c r="D4854">
        <f t="shared" si="385"/>
        <v>418.73921730567946</v>
      </c>
      <c r="E4854" s="5">
        <f t="shared" si="382"/>
        <v>216.27568819611633</v>
      </c>
    </row>
    <row r="4855" spans="1:5">
      <c r="A4855" s="5">
        <f t="shared" si="383"/>
        <v>485400000</v>
      </c>
      <c r="B4855" s="5">
        <f t="shared" si="381"/>
        <v>0.11885201442585538</v>
      </c>
      <c r="C4855" s="5">
        <f t="shared" si="384"/>
        <v>0.14927813011887436</v>
      </c>
      <c r="D4855">
        <f t="shared" si="385"/>
        <v>418.65295047063501</v>
      </c>
      <c r="E4855" s="5">
        <f t="shared" si="382"/>
        <v>216.23156167252824</v>
      </c>
    </row>
    <row r="4856" spans="1:5">
      <c r="A4856" s="5">
        <f t="shared" si="383"/>
        <v>485500000</v>
      </c>
      <c r="B4856" s="5">
        <f t="shared" si="381"/>
        <v>0.11887649980171568</v>
      </c>
      <c r="C4856" s="5">
        <f t="shared" si="384"/>
        <v>0.14930888375095488</v>
      </c>
      <c r="D4856">
        <f t="shared" si="385"/>
        <v>418.56671917290674</v>
      </c>
      <c r="E4856" s="5">
        <f t="shared" si="382"/>
        <v>216.18745332713161</v>
      </c>
    </row>
    <row r="4857" spans="1:5">
      <c r="A4857" s="5">
        <f t="shared" si="383"/>
        <v>485600000</v>
      </c>
      <c r="B4857" s="5">
        <f t="shared" si="381"/>
        <v>0.11890098517757597</v>
      </c>
      <c r="C4857" s="5">
        <f t="shared" si="384"/>
        <v>0.14933963738303541</v>
      </c>
      <c r="D4857">
        <f t="shared" si="385"/>
        <v>418.48052339053999</v>
      </c>
      <c r="E4857" s="5">
        <f t="shared" si="382"/>
        <v>216.14336314869593</v>
      </c>
    </row>
    <row r="4858" spans="1:5">
      <c r="A4858" s="5">
        <f t="shared" si="383"/>
        <v>485700000</v>
      </c>
      <c r="B4858" s="5">
        <f t="shared" si="381"/>
        <v>0.11892547055343626</v>
      </c>
      <c r="C4858" s="5">
        <f t="shared" si="384"/>
        <v>0.14937039101511596</v>
      </c>
      <c r="D4858">
        <f t="shared" si="385"/>
        <v>418.39436310159817</v>
      </c>
      <c r="E4858" s="5">
        <f t="shared" si="382"/>
        <v>216.09929112600025</v>
      </c>
    </row>
    <row r="4859" spans="1:5">
      <c r="A4859" s="5">
        <f t="shared" si="383"/>
        <v>485800000</v>
      </c>
      <c r="B4859" s="5">
        <f t="shared" si="381"/>
        <v>0.11894995592929655</v>
      </c>
      <c r="C4859" s="5">
        <f t="shared" si="384"/>
        <v>0.14940114464719648</v>
      </c>
      <c r="D4859">
        <f t="shared" si="385"/>
        <v>418.30823828416266</v>
      </c>
      <c r="E4859" s="5">
        <f t="shared" si="382"/>
        <v>216.05523724783257</v>
      </c>
    </row>
    <row r="4860" spans="1:5">
      <c r="A4860" s="5">
        <f t="shared" si="383"/>
        <v>485900000</v>
      </c>
      <c r="B4860" s="5">
        <f t="shared" si="381"/>
        <v>0.11897444130515684</v>
      </c>
      <c r="C4860" s="5">
        <f t="shared" si="384"/>
        <v>0.149431898279277</v>
      </c>
      <c r="D4860">
        <f t="shared" si="385"/>
        <v>418.22214891633303</v>
      </c>
      <c r="E4860" s="5">
        <f t="shared" si="382"/>
        <v>216.01120150299042</v>
      </c>
    </row>
    <row r="4861" spans="1:5">
      <c r="A4861" s="5">
        <f t="shared" si="383"/>
        <v>486000000</v>
      </c>
      <c r="B4861" s="5">
        <f t="shared" si="381"/>
        <v>0.11899892668101714</v>
      </c>
      <c r="C4861" s="5">
        <f t="shared" si="384"/>
        <v>0.14946265191135752</v>
      </c>
      <c r="D4861">
        <f t="shared" si="385"/>
        <v>418.13609497622684</v>
      </c>
      <c r="E4861" s="5">
        <f t="shared" si="382"/>
        <v>215.96718388028026</v>
      </c>
    </row>
    <row r="4862" spans="1:5">
      <c r="A4862" s="5">
        <f t="shared" si="383"/>
        <v>486100000</v>
      </c>
      <c r="B4862" s="5">
        <f t="shared" si="381"/>
        <v>0.11902341205687743</v>
      </c>
      <c r="C4862" s="5">
        <f t="shared" si="384"/>
        <v>0.14949340554343804</v>
      </c>
      <c r="D4862">
        <f t="shared" si="385"/>
        <v>418.05007644197946</v>
      </c>
      <c r="E4862" s="5">
        <f t="shared" si="382"/>
        <v>215.92318436851804</v>
      </c>
    </row>
    <row r="4863" spans="1:5">
      <c r="A4863" s="5">
        <f t="shared" si="383"/>
        <v>486200000</v>
      </c>
      <c r="B4863" s="5">
        <f t="shared" si="381"/>
        <v>0.11904789743273772</v>
      </c>
      <c r="C4863" s="5">
        <f t="shared" si="384"/>
        <v>0.14952415917551859</v>
      </c>
      <c r="D4863">
        <f t="shared" si="385"/>
        <v>417.96409329174463</v>
      </c>
      <c r="E4863" s="5">
        <f t="shared" si="382"/>
        <v>215.87920295652856</v>
      </c>
    </row>
    <row r="4864" spans="1:5">
      <c r="A4864" s="5">
        <f t="shared" si="383"/>
        <v>486300000</v>
      </c>
      <c r="B4864" s="5">
        <f t="shared" si="381"/>
        <v>0.11907238280859801</v>
      </c>
      <c r="C4864" s="5">
        <f t="shared" si="384"/>
        <v>0.14955491280759911</v>
      </c>
      <c r="D4864">
        <f t="shared" si="385"/>
        <v>417.8781455036937</v>
      </c>
      <c r="E4864" s="5">
        <f t="shared" si="382"/>
        <v>215.83523963314607</v>
      </c>
    </row>
    <row r="4865" spans="1:5">
      <c r="A4865" s="5">
        <f t="shared" si="383"/>
        <v>486400000</v>
      </c>
      <c r="B4865" s="5">
        <f t="shared" si="381"/>
        <v>0.1190968681844583</v>
      </c>
      <c r="C4865" s="5">
        <f t="shared" si="384"/>
        <v>0.14958566643967963</v>
      </c>
      <c r="D4865">
        <f t="shared" si="385"/>
        <v>417.79223305601607</v>
      </c>
      <c r="E4865" s="5">
        <f t="shared" si="382"/>
        <v>215.79129438721404</v>
      </c>
    </row>
    <row r="4866" spans="1:5">
      <c r="A4866" s="5">
        <f t="shared" si="383"/>
        <v>486500000</v>
      </c>
      <c r="B4866" s="5">
        <f t="shared" si="381"/>
        <v>0.1191213535603186</v>
      </c>
      <c r="C4866" s="5">
        <f t="shared" si="384"/>
        <v>0.14961642007176015</v>
      </c>
      <c r="D4866">
        <f t="shared" si="385"/>
        <v>417.70635592691929</v>
      </c>
      <c r="E4866" s="5">
        <f t="shared" si="382"/>
        <v>215.74736720758494</v>
      </c>
    </row>
    <row r="4867" spans="1:5">
      <c r="A4867" s="5">
        <f t="shared" si="383"/>
        <v>486600000</v>
      </c>
      <c r="B4867" s="5">
        <f t="shared" ref="B4867:B4930" si="386">A4867/(PI()*1300000000)</f>
        <v>0.11914583893617889</v>
      </c>
      <c r="C4867" s="5">
        <f t="shared" si="384"/>
        <v>0.14964717370384067</v>
      </c>
      <c r="D4867">
        <f t="shared" si="385"/>
        <v>417.6205140946285</v>
      </c>
      <c r="E4867" s="5">
        <f t="shared" ref="E4867:E4930" si="387">($G$2*299792458/$G$6/2*9)^2/(4*$G$3*A4867)*(1+($G$7*$G$3*A4867)/($G$2*299792458/$G$6/2*9))^2</f>
        <v>215.70345808312049</v>
      </c>
    </row>
    <row r="4868" spans="1:5">
      <c r="A4868" s="5">
        <f t="shared" si="383"/>
        <v>486700000</v>
      </c>
      <c r="B4868" s="5">
        <f t="shared" si="386"/>
        <v>0.11917032431203918</v>
      </c>
      <c r="C4868" s="5">
        <f t="shared" si="384"/>
        <v>0.1496779273359212</v>
      </c>
      <c r="D4868">
        <f t="shared" si="385"/>
        <v>417.53470753738691</v>
      </c>
      <c r="E4868" s="5">
        <f t="shared" si="387"/>
        <v>215.65956700269157</v>
      </c>
    </row>
    <row r="4869" spans="1:5">
      <c r="A4869" s="5">
        <f t="shared" si="383"/>
        <v>486800000</v>
      </c>
      <c r="B4869" s="5">
        <f t="shared" si="386"/>
        <v>0.11919480968789947</v>
      </c>
      <c r="C4869" s="5">
        <f t="shared" si="384"/>
        <v>0.14970868096800174</v>
      </c>
      <c r="D4869">
        <f t="shared" si="385"/>
        <v>417.4489362334557</v>
      </c>
      <c r="E4869" s="5">
        <f t="shared" si="387"/>
        <v>215.61569395517824</v>
      </c>
    </row>
    <row r="4870" spans="1:5">
      <c r="A4870" s="5">
        <f t="shared" si="383"/>
        <v>486900000</v>
      </c>
      <c r="B4870" s="5">
        <f t="shared" si="386"/>
        <v>0.11921929506375976</v>
      </c>
      <c r="C4870" s="5">
        <f t="shared" si="384"/>
        <v>0.14973943460008227</v>
      </c>
      <c r="D4870">
        <f t="shared" si="385"/>
        <v>417.36320016111364</v>
      </c>
      <c r="E4870" s="5">
        <f t="shared" si="387"/>
        <v>215.57183892946958</v>
      </c>
    </row>
    <row r="4871" spans="1:5">
      <c r="A4871" s="5">
        <f t="shared" si="383"/>
        <v>487000000</v>
      </c>
      <c r="B4871" s="5">
        <f t="shared" si="386"/>
        <v>0.11924378043962006</v>
      </c>
      <c r="C4871" s="5">
        <f t="shared" si="384"/>
        <v>0.14977018823216279</v>
      </c>
      <c r="D4871">
        <f t="shared" si="385"/>
        <v>417.27749929865752</v>
      </c>
      <c r="E4871" s="5">
        <f t="shared" si="387"/>
        <v>215.52800191446394</v>
      </c>
    </row>
    <row r="4872" spans="1:5">
      <c r="A4872" s="5">
        <f t="shared" si="383"/>
        <v>487100000</v>
      </c>
      <c r="B4872" s="5">
        <f t="shared" si="386"/>
        <v>0.11926826581548035</v>
      </c>
      <c r="C4872" s="5">
        <f t="shared" si="384"/>
        <v>0.14980094186424331</v>
      </c>
      <c r="D4872">
        <f t="shared" si="385"/>
        <v>417.19183362440202</v>
      </c>
      <c r="E4872" s="5">
        <f t="shared" si="387"/>
        <v>215.48418289906857</v>
      </c>
    </row>
    <row r="4873" spans="1:5">
      <c r="A4873" s="5">
        <f t="shared" si="383"/>
        <v>487200000</v>
      </c>
      <c r="B4873" s="5">
        <f t="shared" si="386"/>
        <v>0.11929275119134064</v>
      </c>
      <c r="C4873" s="5">
        <f t="shared" si="384"/>
        <v>0.14983169549632383</v>
      </c>
      <c r="D4873">
        <f t="shared" si="385"/>
        <v>417.10620311667947</v>
      </c>
      <c r="E4873" s="5">
        <f t="shared" si="387"/>
        <v>215.44038187220005</v>
      </c>
    </row>
    <row r="4874" spans="1:5">
      <c r="A4874" s="5">
        <f t="shared" si="383"/>
        <v>487300000</v>
      </c>
      <c r="B4874" s="5">
        <f t="shared" si="386"/>
        <v>0.11931723656720093</v>
      </c>
      <c r="C4874" s="5">
        <f t="shared" si="384"/>
        <v>0.14986244912840438</v>
      </c>
      <c r="D4874">
        <f t="shared" si="385"/>
        <v>417.02060775383995</v>
      </c>
      <c r="E4874" s="5">
        <f t="shared" si="387"/>
        <v>215.39659882278397</v>
      </c>
    </row>
    <row r="4875" spans="1:5">
      <c r="A4875" s="5">
        <f t="shared" si="383"/>
        <v>487400000</v>
      </c>
      <c r="B4875" s="5">
        <f t="shared" si="386"/>
        <v>0.11934172194306122</v>
      </c>
      <c r="C4875" s="5">
        <f t="shared" si="384"/>
        <v>0.1498932027604849</v>
      </c>
      <c r="D4875">
        <f t="shared" si="385"/>
        <v>416.93504751425161</v>
      </c>
      <c r="E4875" s="5">
        <f t="shared" si="387"/>
        <v>215.352833739755</v>
      </c>
    </row>
    <row r="4876" spans="1:5">
      <c r="A4876" s="5">
        <f t="shared" si="383"/>
        <v>487500000</v>
      </c>
      <c r="B4876" s="5">
        <f t="shared" si="386"/>
        <v>0.11936620731892152</v>
      </c>
      <c r="C4876" s="5">
        <f t="shared" si="384"/>
        <v>0.14992395639256542</v>
      </c>
      <c r="D4876">
        <f t="shared" si="385"/>
        <v>416.84952237629994</v>
      </c>
      <c r="E4876" s="5">
        <f t="shared" si="387"/>
        <v>215.30908661205692</v>
      </c>
    </row>
    <row r="4877" spans="1:5">
      <c r="A4877" s="5">
        <f t="shared" si="383"/>
        <v>487600000</v>
      </c>
      <c r="B4877" s="5">
        <f t="shared" si="386"/>
        <v>0.11939069269478181</v>
      </c>
      <c r="C4877" s="5">
        <f t="shared" si="384"/>
        <v>0.14995471002464594</v>
      </c>
      <c r="D4877">
        <f t="shared" si="385"/>
        <v>416.76403231838844</v>
      </c>
      <c r="E4877" s="5">
        <f t="shared" si="387"/>
        <v>215.2653574286426</v>
      </c>
    </row>
    <row r="4878" spans="1:5">
      <c r="A4878" s="5">
        <f t="shared" si="383"/>
        <v>487700000</v>
      </c>
      <c r="B4878" s="5">
        <f t="shared" si="386"/>
        <v>0.1194151780706421</v>
      </c>
      <c r="C4878" s="5">
        <f t="shared" si="384"/>
        <v>0.14998546365672646</v>
      </c>
      <c r="D4878">
        <f t="shared" si="385"/>
        <v>416.67857731893832</v>
      </c>
      <c r="E4878" s="5">
        <f t="shared" si="387"/>
        <v>215.22164617847383</v>
      </c>
    </row>
    <row r="4879" spans="1:5">
      <c r="A4879" s="5">
        <f t="shared" si="383"/>
        <v>487800000</v>
      </c>
      <c r="B4879" s="5">
        <f t="shared" si="386"/>
        <v>0.11943966344650239</v>
      </c>
      <c r="C4879" s="5">
        <f t="shared" si="384"/>
        <v>0.15001621728880699</v>
      </c>
      <c r="D4879">
        <f t="shared" si="385"/>
        <v>416.59315735638836</v>
      </c>
      <c r="E4879" s="5">
        <f t="shared" si="387"/>
        <v>215.17795285052162</v>
      </c>
    </row>
    <row r="4880" spans="1:5">
      <c r="A4880" s="5">
        <f t="shared" si="383"/>
        <v>487900000</v>
      </c>
      <c r="B4880" s="5">
        <f t="shared" si="386"/>
        <v>0.11946414882236268</v>
      </c>
      <c r="C4880" s="5">
        <f t="shared" si="384"/>
        <v>0.15004697092088753</v>
      </c>
      <c r="D4880">
        <f t="shared" si="385"/>
        <v>416.50777240919496</v>
      </c>
      <c r="E4880" s="5">
        <f t="shared" si="387"/>
        <v>215.13427743376604</v>
      </c>
    </row>
    <row r="4881" spans="1:5">
      <c r="A4881" s="5">
        <f t="shared" si="383"/>
        <v>488000000</v>
      </c>
      <c r="B4881" s="5">
        <f t="shared" si="386"/>
        <v>0.11948863419822298</v>
      </c>
      <c r="C4881" s="5">
        <f t="shared" si="384"/>
        <v>0.15007772455296806</v>
      </c>
      <c r="D4881">
        <f t="shared" si="385"/>
        <v>416.42242245583242</v>
      </c>
      <c r="E4881" s="5">
        <f t="shared" si="387"/>
        <v>215.09061991719594</v>
      </c>
    </row>
    <row r="4882" spans="1:5">
      <c r="A4882" s="5">
        <f t="shared" si="383"/>
        <v>488100000</v>
      </c>
      <c r="B4882" s="5">
        <f t="shared" si="386"/>
        <v>0.11951311957408325</v>
      </c>
      <c r="C4882" s="5">
        <f t="shared" si="384"/>
        <v>0.15010847818504858</v>
      </c>
      <c r="D4882">
        <f t="shared" si="385"/>
        <v>416.3371074747925</v>
      </c>
      <c r="E4882" s="5">
        <f t="shared" si="387"/>
        <v>215.04698028980945</v>
      </c>
    </row>
    <row r="4883" spans="1:5">
      <c r="A4883" s="5">
        <f t="shared" si="383"/>
        <v>488200000</v>
      </c>
      <c r="B4883" s="5">
        <f t="shared" si="386"/>
        <v>0.11953760494994355</v>
      </c>
      <c r="C4883" s="5">
        <f t="shared" si="384"/>
        <v>0.1501392318171291</v>
      </c>
      <c r="D4883">
        <f t="shared" si="385"/>
        <v>416.25182744458465</v>
      </c>
      <c r="E4883" s="5">
        <f t="shared" si="387"/>
        <v>215.00335854061356</v>
      </c>
    </row>
    <row r="4884" spans="1:5">
      <c r="A4884" s="5">
        <f t="shared" si="383"/>
        <v>488300000</v>
      </c>
      <c r="B4884" s="5">
        <f t="shared" si="386"/>
        <v>0.11956209032580384</v>
      </c>
      <c r="C4884" s="5">
        <f t="shared" si="384"/>
        <v>0.15016998544920962</v>
      </c>
      <c r="D4884">
        <f t="shared" si="385"/>
        <v>416.16658234373585</v>
      </c>
      <c r="E4884" s="5">
        <f t="shared" si="387"/>
        <v>214.95975465862443</v>
      </c>
    </row>
    <row r="4885" spans="1:5">
      <c r="A4885" s="5">
        <f t="shared" si="383"/>
        <v>488400000</v>
      </c>
      <c r="B4885" s="5">
        <f t="shared" si="386"/>
        <v>0.11958657570166413</v>
      </c>
      <c r="C4885" s="5">
        <f t="shared" si="384"/>
        <v>0.15020073908129014</v>
      </c>
      <c r="D4885">
        <f t="shared" si="385"/>
        <v>416.0813721507908</v>
      </c>
      <c r="E4885" s="5">
        <f t="shared" si="387"/>
        <v>214.91616863286708</v>
      </c>
    </row>
    <row r="4886" spans="1:5">
      <c r="A4886" s="5">
        <f t="shared" si="383"/>
        <v>488500000</v>
      </c>
      <c r="B4886" s="5">
        <f t="shared" si="386"/>
        <v>0.11961106107752442</v>
      </c>
      <c r="C4886" s="5">
        <f t="shared" si="384"/>
        <v>0.15023149271337069</v>
      </c>
      <c r="D4886">
        <f t="shared" si="385"/>
        <v>415.99619684431156</v>
      </c>
      <c r="E4886" s="5">
        <f t="shared" si="387"/>
        <v>214.87260045237551</v>
      </c>
    </row>
    <row r="4887" spans="1:5">
      <c r="A4887" s="5">
        <f t="shared" si="383"/>
        <v>488600000</v>
      </c>
      <c r="B4887" s="5">
        <f t="shared" si="386"/>
        <v>0.11963554645338471</v>
      </c>
      <c r="C4887" s="5">
        <f t="shared" si="384"/>
        <v>0.15026224634545121</v>
      </c>
      <c r="D4887">
        <f t="shared" si="385"/>
        <v>415.91105640287805</v>
      </c>
      <c r="E4887" s="5">
        <f t="shared" si="387"/>
        <v>214.82905010619282</v>
      </c>
    </row>
    <row r="4888" spans="1:5">
      <c r="A4888" s="5">
        <f t="shared" si="383"/>
        <v>488700000</v>
      </c>
      <c r="B4888" s="5">
        <f t="shared" si="386"/>
        <v>0.11966003182924501</v>
      </c>
      <c r="C4888" s="5">
        <f t="shared" si="384"/>
        <v>0.15029299997753173</v>
      </c>
      <c r="D4888">
        <f t="shared" si="385"/>
        <v>415.82595080508742</v>
      </c>
      <c r="E4888" s="5">
        <f t="shared" si="387"/>
        <v>214.7855175833709</v>
      </c>
    </row>
    <row r="4889" spans="1:5">
      <c r="A4889" s="5">
        <f t="shared" si="383"/>
        <v>488800000</v>
      </c>
      <c r="B4889" s="5">
        <f t="shared" si="386"/>
        <v>0.1196845172051053</v>
      </c>
      <c r="C4889" s="5">
        <f t="shared" si="384"/>
        <v>0.15032375360961225</v>
      </c>
      <c r="D4889">
        <f t="shared" si="385"/>
        <v>415.74088002955443</v>
      </c>
      <c r="E4889" s="5">
        <f t="shared" si="387"/>
        <v>214.74200287297094</v>
      </c>
    </row>
    <row r="4890" spans="1:5">
      <c r="A4890" s="5">
        <f t="shared" si="383"/>
        <v>488900000</v>
      </c>
      <c r="B4890" s="5">
        <f t="shared" si="386"/>
        <v>0.11970900258096559</v>
      </c>
      <c r="C4890" s="5">
        <f t="shared" si="384"/>
        <v>0.15035450724169278</v>
      </c>
      <c r="D4890">
        <f t="shared" si="385"/>
        <v>415.65584405491148</v>
      </c>
      <c r="E4890" s="5">
        <f t="shared" si="387"/>
        <v>214.69850596406246</v>
      </c>
    </row>
    <row r="4891" spans="1:5">
      <c r="A4891" s="5">
        <f t="shared" si="383"/>
        <v>489000000</v>
      </c>
      <c r="B4891" s="5">
        <f t="shared" si="386"/>
        <v>0.11973348795682588</v>
      </c>
      <c r="C4891" s="5">
        <f t="shared" si="384"/>
        <v>0.15038526087377332</v>
      </c>
      <c r="D4891">
        <f t="shared" si="385"/>
        <v>415.57084285980812</v>
      </c>
      <c r="E4891" s="5">
        <f t="shared" si="387"/>
        <v>214.65502684572456</v>
      </c>
    </row>
    <row r="4892" spans="1:5">
      <c r="A4892" s="5">
        <f t="shared" si="383"/>
        <v>489100000</v>
      </c>
      <c r="B4892" s="5">
        <f t="shared" si="386"/>
        <v>0.11975797333268617</v>
      </c>
      <c r="C4892" s="5">
        <f t="shared" si="384"/>
        <v>0.15041601450585385</v>
      </c>
      <c r="D4892">
        <f t="shared" si="385"/>
        <v>415.48587642291193</v>
      </c>
      <c r="E4892" s="5">
        <f t="shared" si="387"/>
        <v>214.6115655070449</v>
      </c>
    </row>
    <row r="4893" spans="1:5">
      <c r="A4893" s="5">
        <f t="shared" si="383"/>
        <v>489200000</v>
      </c>
      <c r="B4893" s="5">
        <f t="shared" si="386"/>
        <v>0.11978245870854647</v>
      </c>
      <c r="C4893" s="5">
        <f t="shared" si="384"/>
        <v>0.15044676813793437</v>
      </c>
      <c r="D4893">
        <f t="shared" si="385"/>
        <v>415.40094472290724</v>
      </c>
      <c r="E4893" s="5">
        <f t="shared" si="387"/>
        <v>214.56812193712025</v>
      </c>
    </row>
    <row r="4894" spans="1:5">
      <c r="A4894" s="5">
        <f t="shared" si="383"/>
        <v>489300000</v>
      </c>
      <c r="B4894" s="5">
        <f t="shared" si="386"/>
        <v>0.11980694408440676</v>
      </c>
      <c r="C4894" s="5">
        <f t="shared" si="384"/>
        <v>0.15047752177001489</v>
      </c>
      <c r="D4894">
        <f t="shared" si="385"/>
        <v>415.31604773849631</v>
      </c>
      <c r="E4894" s="5">
        <f t="shared" si="387"/>
        <v>214.52469612505621</v>
      </c>
    </row>
    <row r="4895" spans="1:5">
      <c r="A4895" s="5">
        <f t="shared" si="383"/>
        <v>489400000</v>
      </c>
      <c r="B4895" s="5">
        <f t="shared" si="386"/>
        <v>0.11983142946026705</v>
      </c>
      <c r="C4895" s="5">
        <f t="shared" si="384"/>
        <v>0.15050827540209541</v>
      </c>
      <c r="D4895">
        <f t="shared" si="385"/>
        <v>415.23118544839855</v>
      </c>
      <c r="E4895" s="5">
        <f t="shared" si="387"/>
        <v>214.48128805996723</v>
      </c>
    </row>
    <row r="4896" spans="1:5">
      <c r="A4896" s="5">
        <f t="shared" si="383"/>
        <v>489500000</v>
      </c>
      <c r="B4896" s="5">
        <f t="shared" si="386"/>
        <v>0.11985591483612734</v>
      </c>
      <c r="C4896" s="5">
        <f t="shared" si="384"/>
        <v>0.15053902903417593</v>
      </c>
      <c r="D4896">
        <f t="shared" si="385"/>
        <v>415.14635783135083</v>
      </c>
      <c r="E4896" s="5">
        <f t="shared" si="387"/>
        <v>214.43789773097677</v>
      </c>
    </row>
    <row r="4897" spans="1:5">
      <c r="A4897" s="5">
        <f t="shared" si="383"/>
        <v>489600000</v>
      </c>
      <c r="B4897" s="5">
        <f t="shared" si="386"/>
        <v>0.11988040021198763</v>
      </c>
      <c r="C4897" s="5">
        <f t="shared" si="384"/>
        <v>0.15056978266625648</v>
      </c>
      <c r="D4897">
        <f t="shared" si="385"/>
        <v>415.06156486610752</v>
      </c>
      <c r="E4897" s="5">
        <f t="shared" si="387"/>
        <v>214.39452512721712</v>
      </c>
    </row>
    <row r="4898" spans="1:5">
      <c r="A4898" s="5">
        <f t="shared" si="383"/>
        <v>489700000</v>
      </c>
      <c r="B4898" s="5">
        <f t="shared" si="386"/>
        <v>0.11990488558784793</v>
      </c>
      <c r="C4898" s="5">
        <f t="shared" si="384"/>
        <v>0.150600536298337</v>
      </c>
      <c r="D4898">
        <f t="shared" si="385"/>
        <v>414.97680653144016</v>
      </c>
      <c r="E4898" s="5">
        <f t="shared" si="387"/>
        <v>214.35117023782951</v>
      </c>
    </row>
    <row r="4899" spans="1:5">
      <c r="A4899" s="5">
        <f t="shared" si="383"/>
        <v>489800000</v>
      </c>
      <c r="B4899" s="5">
        <f t="shared" si="386"/>
        <v>0.11992937096370822</v>
      </c>
      <c r="C4899" s="5">
        <f t="shared" si="384"/>
        <v>0.15063128993041752</v>
      </c>
      <c r="D4899">
        <f t="shared" si="385"/>
        <v>414.89208280613764</v>
      </c>
      <c r="E4899" s="5">
        <f t="shared" si="387"/>
        <v>214.3078330519638</v>
      </c>
    </row>
    <row r="4900" spans="1:5">
      <c r="A4900" s="5">
        <f t="shared" si="383"/>
        <v>489900000</v>
      </c>
      <c r="B4900" s="5">
        <f t="shared" si="386"/>
        <v>0.11995385633956851</v>
      </c>
      <c r="C4900" s="5">
        <f t="shared" si="384"/>
        <v>0.15066204356249804</v>
      </c>
      <c r="D4900">
        <f t="shared" si="385"/>
        <v>414.80739366900639</v>
      </c>
      <c r="E4900" s="5">
        <f t="shared" si="387"/>
        <v>214.26451355877902</v>
      </c>
    </row>
    <row r="4901" spans="1:5">
      <c r="A4901" s="5">
        <f t="shared" si="383"/>
        <v>490000000</v>
      </c>
      <c r="B4901" s="5">
        <f t="shared" si="386"/>
        <v>0.1199783417154288</v>
      </c>
      <c r="C4901" s="5">
        <f t="shared" si="384"/>
        <v>0.15069279719457856</v>
      </c>
      <c r="D4901">
        <f t="shared" si="385"/>
        <v>414.72273909886985</v>
      </c>
      <c r="E4901" s="5">
        <f t="shared" si="387"/>
        <v>214.22121174744285</v>
      </c>
    </row>
    <row r="4902" spans="1:5">
      <c r="A4902" s="5">
        <f t="shared" si="383"/>
        <v>490100000</v>
      </c>
      <c r="B4902" s="5">
        <f t="shared" si="386"/>
        <v>0.12000282709128909</v>
      </c>
      <c r="C4902" s="5">
        <f t="shared" si="384"/>
        <v>0.15072355082665911</v>
      </c>
      <c r="D4902">
        <f t="shared" si="385"/>
        <v>414.63811907456892</v>
      </c>
      <c r="E4902" s="5">
        <f t="shared" si="387"/>
        <v>214.17792760713192</v>
      </c>
    </row>
    <row r="4903" spans="1:5">
      <c r="A4903" s="5">
        <f t="shared" si="383"/>
        <v>490200000</v>
      </c>
      <c r="B4903" s="5">
        <f t="shared" si="386"/>
        <v>0.12002731246714939</v>
      </c>
      <c r="C4903" s="5">
        <f t="shared" si="384"/>
        <v>0.15075430445873964</v>
      </c>
      <c r="D4903">
        <f t="shared" si="385"/>
        <v>414.5535335749617</v>
      </c>
      <c r="E4903" s="5">
        <f t="shared" si="387"/>
        <v>214.13466112703165</v>
      </c>
    </row>
    <row r="4904" spans="1:5">
      <c r="A4904" s="5">
        <f t="shared" si="383"/>
        <v>490300000</v>
      </c>
      <c r="B4904" s="5">
        <f t="shared" si="386"/>
        <v>0.12005179784300968</v>
      </c>
      <c r="C4904" s="5">
        <f t="shared" si="384"/>
        <v>0.15078505809082016</v>
      </c>
      <c r="D4904">
        <f t="shared" si="385"/>
        <v>414.4689825789236</v>
      </c>
      <c r="E4904" s="5">
        <f t="shared" si="387"/>
        <v>214.0914122963363</v>
      </c>
    </row>
    <row r="4905" spans="1:5">
      <c r="A4905" s="5">
        <f t="shared" si="383"/>
        <v>490400000</v>
      </c>
      <c r="B4905" s="5">
        <f t="shared" si="386"/>
        <v>0.12007628321886997</v>
      </c>
      <c r="C4905" s="5">
        <f t="shared" si="384"/>
        <v>0.15081581172290068</v>
      </c>
      <c r="D4905">
        <f t="shared" si="385"/>
        <v>414.38446606534711</v>
      </c>
      <c r="E4905" s="5">
        <f t="shared" si="387"/>
        <v>214.04818110424887</v>
      </c>
    </row>
    <row r="4906" spans="1:5">
      <c r="A4906" s="5">
        <f t="shared" si="383"/>
        <v>490500000</v>
      </c>
      <c r="B4906" s="5">
        <f t="shared" si="386"/>
        <v>0.12010076859473026</v>
      </c>
      <c r="C4906" s="5">
        <f t="shared" si="384"/>
        <v>0.1508465653549812</v>
      </c>
      <c r="D4906">
        <f t="shared" si="385"/>
        <v>414.29998401314214</v>
      </c>
      <c r="E4906" s="5">
        <f t="shared" si="387"/>
        <v>214.00496753998129</v>
      </c>
    </row>
    <row r="4907" spans="1:5">
      <c r="A4907" s="5">
        <f t="shared" si="383"/>
        <v>490600000</v>
      </c>
      <c r="B4907" s="5">
        <f t="shared" si="386"/>
        <v>0.12012525397059055</v>
      </c>
      <c r="C4907" s="5">
        <f t="shared" si="384"/>
        <v>0.15087731898706172</v>
      </c>
      <c r="D4907">
        <f t="shared" si="385"/>
        <v>414.21553640123568</v>
      </c>
      <c r="E4907" s="5">
        <f t="shared" si="387"/>
        <v>213.96177159275425</v>
      </c>
    </row>
    <row r="4908" spans="1:5">
      <c r="A4908" s="5">
        <f t="shared" si="383"/>
        <v>490700000</v>
      </c>
      <c r="B4908" s="5">
        <f t="shared" si="386"/>
        <v>0.12014973934645085</v>
      </c>
      <c r="C4908" s="5">
        <f t="shared" si="384"/>
        <v>0.15090807261914227</v>
      </c>
      <c r="D4908">
        <f t="shared" si="385"/>
        <v>414.13112320857186</v>
      </c>
      <c r="E4908" s="5">
        <f t="shared" si="387"/>
        <v>213.91859325179703</v>
      </c>
    </row>
    <row r="4909" spans="1:5">
      <c r="A4909" s="5">
        <f t="shared" si="383"/>
        <v>490800000</v>
      </c>
      <c r="B4909" s="5">
        <f t="shared" si="386"/>
        <v>0.12017422472231114</v>
      </c>
      <c r="C4909" s="5">
        <f t="shared" si="384"/>
        <v>0.15093882625122279</v>
      </c>
      <c r="D4909">
        <f t="shared" si="385"/>
        <v>414.04674441411214</v>
      </c>
      <c r="E4909" s="5">
        <f t="shared" si="387"/>
        <v>213.87543250634789</v>
      </c>
    </row>
    <row r="4910" spans="1:5">
      <c r="A4910" s="5">
        <f t="shared" ref="A4910:A4973" si="388">A4909+100000</f>
        <v>490900000</v>
      </c>
      <c r="B4910" s="5">
        <f t="shared" si="386"/>
        <v>0.12019871009817143</v>
      </c>
      <c r="C4910" s="5">
        <f t="shared" ref="C4910:C4973" si="389">1.256*A4910/(PI()*$G$6)</f>
        <v>0.15096957988330331</v>
      </c>
      <c r="D4910">
        <f t="shared" ref="D4910:D4973" si="390">($G$2*299792458/$G$6/2*9)^2/(4*$G$3*A4910*(1-EXP(-(C4910/B4910)))^2)</f>
        <v>413.96239999683485</v>
      </c>
      <c r="E4910" s="5">
        <f t="shared" si="387"/>
        <v>213.83228934565392</v>
      </c>
    </row>
    <row r="4911" spans="1:5">
      <c r="A4911" s="5">
        <f t="shared" si="388"/>
        <v>491000000</v>
      </c>
      <c r="B4911" s="5">
        <f t="shared" si="386"/>
        <v>0.12022319547403172</v>
      </c>
      <c r="C4911" s="5">
        <f t="shared" si="389"/>
        <v>0.15100033351538383</v>
      </c>
      <c r="D4911">
        <f t="shared" si="390"/>
        <v>413.87808993573566</v>
      </c>
      <c r="E4911" s="5">
        <f t="shared" si="387"/>
        <v>213.78916375897086</v>
      </c>
    </row>
    <row r="4912" spans="1:5">
      <c r="A4912" s="5">
        <f t="shared" si="388"/>
        <v>491100000</v>
      </c>
      <c r="B4912" s="5">
        <f t="shared" si="386"/>
        <v>0.12024768084989201</v>
      </c>
      <c r="C4912" s="5">
        <f t="shared" si="389"/>
        <v>0.15103108714746435</v>
      </c>
      <c r="D4912">
        <f t="shared" si="390"/>
        <v>413.79381420982736</v>
      </c>
      <c r="E4912" s="5">
        <f t="shared" si="387"/>
        <v>213.74605573556312</v>
      </c>
    </row>
    <row r="4913" spans="1:5">
      <c r="A4913" s="5">
        <f t="shared" si="388"/>
        <v>491200000</v>
      </c>
      <c r="B4913" s="5">
        <f t="shared" si="386"/>
        <v>0.12027216622575231</v>
      </c>
      <c r="C4913" s="5">
        <f t="shared" si="389"/>
        <v>0.15106184077954488</v>
      </c>
      <c r="D4913">
        <f t="shared" si="390"/>
        <v>413.70957279813973</v>
      </c>
      <c r="E4913" s="5">
        <f t="shared" si="387"/>
        <v>213.70296526470401</v>
      </c>
    </row>
    <row r="4914" spans="1:5">
      <c r="A4914" s="5">
        <f t="shared" si="388"/>
        <v>491300000</v>
      </c>
      <c r="B4914" s="5">
        <f t="shared" si="386"/>
        <v>0.1202966516016126</v>
      </c>
      <c r="C4914" s="5">
        <f t="shared" si="389"/>
        <v>0.15109259441162542</v>
      </c>
      <c r="D4914">
        <f t="shared" si="390"/>
        <v>413.62536567971955</v>
      </c>
      <c r="E4914" s="5">
        <f t="shared" si="387"/>
        <v>213.65989233567552</v>
      </c>
    </row>
    <row r="4915" spans="1:5">
      <c r="A4915" s="5">
        <f t="shared" si="388"/>
        <v>491400000</v>
      </c>
      <c r="B4915" s="5">
        <f t="shared" si="386"/>
        <v>0.12032113697747289</v>
      </c>
      <c r="C4915" s="5">
        <f t="shared" si="389"/>
        <v>0.15112334804370595</v>
      </c>
      <c r="D4915">
        <f t="shared" si="390"/>
        <v>413.54119283363093</v>
      </c>
      <c r="E4915" s="5">
        <f t="shared" si="387"/>
        <v>213.61683693776826</v>
      </c>
    </row>
    <row r="4916" spans="1:5">
      <c r="A4916" s="5">
        <f t="shared" si="388"/>
        <v>491500000</v>
      </c>
      <c r="B4916" s="5">
        <f t="shared" si="386"/>
        <v>0.12034562235333318</v>
      </c>
      <c r="C4916" s="5">
        <f t="shared" si="389"/>
        <v>0.15115410167578647</v>
      </c>
      <c r="D4916">
        <f t="shared" si="390"/>
        <v>413.4570542389547</v>
      </c>
      <c r="E4916" s="5">
        <f t="shared" si="387"/>
        <v>213.57379906028189</v>
      </c>
    </row>
    <row r="4917" spans="1:5">
      <c r="A4917" s="5">
        <f t="shared" si="388"/>
        <v>491600000</v>
      </c>
      <c r="B4917" s="5">
        <f t="shared" si="386"/>
        <v>0.12037010772919347</v>
      </c>
      <c r="C4917" s="5">
        <f t="shared" si="389"/>
        <v>0.15118485530786699</v>
      </c>
      <c r="D4917">
        <f t="shared" si="390"/>
        <v>413.3729498747889</v>
      </c>
      <c r="E4917" s="5">
        <f t="shared" si="387"/>
        <v>213.53077869252422</v>
      </c>
    </row>
    <row r="4918" spans="1:5">
      <c r="A4918" s="5">
        <f t="shared" si="388"/>
        <v>491700000</v>
      </c>
      <c r="B4918" s="5">
        <f t="shared" si="386"/>
        <v>0.12039459310505375</v>
      </c>
      <c r="C4918" s="5">
        <f t="shared" si="389"/>
        <v>0.15121560893994751</v>
      </c>
      <c r="D4918">
        <f t="shared" si="390"/>
        <v>413.28887972024859</v>
      </c>
      <c r="E4918" s="5">
        <f t="shared" si="387"/>
        <v>213.48777582381226</v>
      </c>
    </row>
    <row r="4919" spans="1:5">
      <c r="A4919" s="5">
        <f t="shared" si="388"/>
        <v>491800000</v>
      </c>
      <c r="B4919" s="5">
        <f t="shared" si="386"/>
        <v>0.12041907848091404</v>
      </c>
      <c r="C4919" s="5">
        <f t="shared" si="389"/>
        <v>0.15124636257202806</v>
      </c>
      <c r="D4919">
        <f t="shared" si="390"/>
        <v>413.20484375446563</v>
      </c>
      <c r="E4919" s="5">
        <f t="shared" si="387"/>
        <v>213.44479044347139</v>
      </c>
    </row>
    <row r="4920" spans="1:5">
      <c r="A4920" s="5">
        <f t="shared" si="388"/>
        <v>491900000</v>
      </c>
      <c r="B4920" s="5">
        <f t="shared" si="386"/>
        <v>0.12044356385677434</v>
      </c>
      <c r="C4920" s="5">
        <f t="shared" si="389"/>
        <v>0.15127711620410858</v>
      </c>
      <c r="D4920">
        <f t="shared" si="390"/>
        <v>413.12084195658912</v>
      </c>
      <c r="E4920" s="5">
        <f t="shared" si="387"/>
        <v>213.40182254083595</v>
      </c>
    </row>
    <row r="4921" spans="1:5">
      <c r="A4921" s="5">
        <f t="shared" si="388"/>
        <v>492000000</v>
      </c>
      <c r="B4921" s="5">
        <f t="shared" si="386"/>
        <v>0.12046804923263463</v>
      </c>
      <c r="C4921" s="5">
        <f t="shared" si="389"/>
        <v>0.1513078698361891</v>
      </c>
      <c r="D4921">
        <f t="shared" si="390"/>
        <v>413.03687430578503</v>
      </c>
      <c r="E4921" s="5">
        <f t="shared" si="387"/>
        <v>213.35887210524868</v>
      </c>
    </row>
    <row r="4922" spans="1:5">
      <c r="A4922" s="5">
        <f t="shared" si="388"/>
        <v>492100000</v>
      </c>
      <c r="B4922" s="5">
        <f t="shared" si="386"/>
        <v>0.12049253460849492</v>
      </c>
      <c r="C4922" s="5">
        <f t="shared" si="389"/>
        <v>0.15133862346826962</v>
      </c>
      <c r="D4922">
        <f t="shared" si="390"/>
        <v>412.95294078123601</v>
      </c>
      <c r="E4922" s="5">
        <f t="shared" si="387"/>
        <v>213.31593912606127</v>
      </c>
    </row>
    <row r="4923" spans="1:5">
      <c r="A4923" s="5">
        <f t="shared" si="388"/>
        <v>492200000</v>
      </c>
      <c r="B4923" s="5">
        <f t="shared" si="386"/>
        <v>0.12051701998435521</v>
      </c>
      <c r="C4923" s="5">
        <f t="shared" si="389"/>
        <v>0.15136937710035014</v>
      </c>
      <c r="D4923">
        <f t="shared" si="390"/>
        <v>412.86904136214184</v>
      </c>
      <c r="E4923" s="5">
        <f t="shared" si="387"/>
        <v>213.27302359263368</v>
      </c>
    </row>
    <row r="4924" spans="1:5">
      <c r="A4924" s="5">
        <f t="shared" si="388"/>
        <v>492300000</v>
      </c>
      <c r="B4924" s="5">
        <f t="shared" si="386"/>
        <v>0.1205415053602155</v>
      </c>
      <c r="C4924" s="5">
        <f t="shared" si="389"/>
        <v>0.15140013073243067</v>
      </c>
      <c r="D4924">
        <f t="shared" si="390"/>
        <v>412.78517602771933</v>
      </c>
      <c r="E4924" s="5">
        <f t="shared" si="387"/>
        <v>213.23012549433489</v>
      </c>
    </row>
    <row r="4925" spans="1:5">
      <c r="A4925" s="5">
        <f t="shared" si="388"/>
        <v>492400000</v>
      </c>
      <c r="B4925" s="5">
        <f t="shared" si="386"/>
        <v>0.1205659907360758</v>
      </c>
      <c r="C4925" s="5">
        <f t="shared" si="389"/>
        <v>0.15143088436451121</v>
      </c>
      <c r="D4925">
        <f t="shared" si="390"/>
        <v>412.70134475720187</v>
      </c>
      <c r="E4925" s="5">
        <f t="shared" si="387"/>
        <v>213.18724482054236</v>
      </c>
    </row>
    <row r="4926" spans="1:5">
      <c r="A4926" s="5">
        <f t="shared" si="388"/>
        <v>492500000</v>
      </c>
      <c r="B4926" s="5">
        <f t="shared" si="386"/>
        <v>0.12059047611193609</v>
      </c>
      <c r="C4926" s="5">
        <f t="shared" si="389"/>
        <v>0.15146163799659174</v>
      </c>
      <c r="D4926">
        <f t="shared" si="390"/>
        <v>412.61754752984001</v>
      </c>
      <c r="E4926" s="5">
        <f t="shared" si="387"/>
        <v>213.1443815606421</v>
      </c>
    </row>
    <row r="4927" spans="1:5">
      <c r="A4927" s="5">
        <f t="shared" si="388"/>
        <v>492600000</v>
      </c>
      <c r="B4927" s="5">
        <f t="shared" si="386"/>
        <v>0.12061496148779638</v>
      </c>
      <c r="C4927" s="5">
        <f t="shared" si="389"/>
        <v>0.15149239162867226</v>
      </c>
      <c r="D4927">
        <f t="shared" si="390"/>
        <v>412.53378432490098</v>
      </c>
      <c r="E4927" s="5">
        <f t="shared" si="387"/>
        <v>213.10153570402883</v>
      </c>
    </row>
    <row r="4928" spans="1:5">
      <c r="A4928" s="5">
        <f t="shared" si="388"/>
        <v>492700000</v>
      </c>
      <c r="B4928" s="5">
        <f t="shared" si="386"/>
        <v>0.12063944686365667</v>
      </c>
      <c r="C4928" s="5">
        <f t="shared" si="389"/>
        <v>0.15152314526075278</v>
      </c>
      <c r="D4928">
        <f t="shared" si="390"/>
        <v>412.45005512166881</v>
      </c>
      <c r="E4928" s="5">
        <f t="shared" si="387"/>
        <v>213.05870724010586</v>
      </c>
    </row>
    <row r="4929" spans="1:5">
      <c r="A4929" s="5">
        <f t="shared" si="388"/>
        <v>492800000</v>
      </c>
      <c r="B4929" s="5">
        <f t="shared" si="386"/>
        <v>0.12066393223951696</v>
      </c>
      <c r="C4929" s="5">
        <f t="shared" si="389"/>
        <v>0.1515538988928333</v>
      </c>
      <c r="D4929">
        <f t="shared" si="390"/>
        <v>412.36635989944443</v>
      </c>
      <c r="E4929" s="5">
        <f t="shared" si="387"/>
        <v>213.01589615828516</v>
      </c>
    </row>
    <row r="4930" spans="1:5">
      <c r="A4930" s="5">
        <f t="shared" si="388"/>
        <v>492900000</v>
      </c>
      <c r="B4930" s="5">
        <f t="shared" si="386"/>
        <v>0.12068841761537726</v>
      </c>
      <c r="C4930" s="5">
        <f t="shared" si="389"/>
        <v>0.15158465252491385</v>
      </c>
      <c r="D4930">
        <f t="shared" si="390"/>
        <v>412.28269863754548</v>
      </c>
      <c r="E4930" s="5">
        <f t="shared" si="387"/>
        <v>212.9731024479872</v>
      </c>
    </row>
    <row r="4931" spans="1:5">
      <c r="A4931" s="5">
        <f t="shared" si="388"/>
        <v>493000000</v>
      </c>
      <c r="B4931" s="5">
        <f t="shared" ref="B4931:B4994" si="391">A4931/(PI()*1300000000)</f>
        <v>0.12071290299123755</v>
      </c>
      <c r="C4931" s="5">
        <f t="shared" si="389"/>
        <v>0.15161540615699437</v>
      </c>
      <c r="D4931">
        <f t="shared" si="390"/>
        <v>412.19907131530675</v>
      </c>
      <c r="E4931" s="5">
        <f t="shared" ref="E4931:E4994" si="392">($G$2*299792458/$G$6/2*9)^2/(4*$G$3*A4931)*(1+($G$7*$G$3*A4931)/($G$2*299792458/$G$6/2*9))^2</f>
        <v>212.93032609864107</v>
      </c>
    </row>
    <row r="4932" spans="1:5">
      <c r="A4932" s="5">
        <f t="shared" si="388"/>
        <v>493100000</v>
      </c>
      <c r="B4932" s="5">
        <f t="shared" si="391"/>
        <v>0.12073738836709784</v>
      </c>
      <c r="C4932" s="5">
        <f t="shared" si="389"/>
        <v>0.15164615978907489</v>
      </c>
      <c r="D4932">
        <f t="shared" si="390"/>
        <v>412.11547791207914</v>
      </c>
      <c r="E4932" s="5">
        <f t="shared" si="392"/>
        <v>212.88756709968447</v>
      </c>
    </row>
    <row r="4933" spans="1:5">
      <c r="A4933" s="5">
        <f t="shared" si="388"/>
        <v>493200000</v>
      </c>
      <c r="B4933" s="5">
        <f t="shared" si="391"/>
        <v>0.12076187374295813</v>
      </c>
      <c r="C4933" s="5">
        <f t="shared" si="389"/>
        <v>0.15167691342115541</v>
      </c>
      <c r="D4933">
        <f t="shared" si="390"/>
        <v>412.03191840723076</v>
      </c>
      <c r="E4933" s="5">
        <f t="shared" si="392"/>
        <v>212.84482544056362</v>
      </c>
    </row>
    <row r="4934" spans="1:5">
      <c r="A4934" s="5">
        <f t="shared" si="388"/>
        <v>493300000</v>
      </c>
      <c r="B4934" s="5">
        <f t="shared" si="391"/>
        <v>0.12078635911881842</v>
      </c>
      <c r="C4934" s="5">
        <f t="shared" si="389"/>
        <v>0.15170766705323593</v>
      </c>
      <c r="D4934">
        <f t="shared" si="390"/>
        <v>411.94839278014643</v>
      </c>
      <c r="E4934" s="5">
        <f t="shared" si="392"/>
        <v>212.80210111073342</v>
      </c>
    </row>
    <row r="4935" spans="1:5">
      <c r="A4935" s="5">
        <f t="shared" si="388"/>
        <v>493400000</v>
      </c>
      <c r="B4935" s="5">
        <f t="shared" si="391"/>
        <v>0.12081084449467872</v>
      </c>
      <c r="C4935" s="5">
        <f t="shared" si="389"/>
        <v>0.15173842068531646</v>
      </c>
      <c r="D4935">
        <f t="shared" si="390"/>
        <v>411.86490101022741</v>
      </c>
      <c r="E4935" s="5">
        <f t="shared" si="392"/>
        <v>212.75939409965699</v>
      </c>
    </row>
    <row r="4936" spans="1:5">
      <c r="A4936" s="5">
        <f t="shared" si="388"/>
        <v>493500000</v>
      </c>
      <c r="B4936" s="5">
        <f t="shared" si="391"/>
        <v>0.12083532987053901</v>
      </c>
      <c r="C4936" s="5">
        <f t="shared" si="389"/>
        <v>0.151769174317397</v>
      </c>
      <c r="D4936">
        <f t="shared" si="390"/>
        <v>411.78144307689206</v>
      </c>
      <c r="E4936" s="5">
        <f t="shared" si="392"/>
        <v>212.71670439680636</v>
      </c>
    </row>
    <row r="4937" spans="1:5">
      <c r="A4937" s="5">
        <f t="shared" si="388"/>
        <v>493600000</v>
      </c>
      <c r="B4937" s="5">
        <f t="shared" si="391"/>
        <v>0.1208598152463993</v>
      </c>
      <c r="C4937" s="5">
        <f t="shared" si="389"/>
        <v>0.15179992794947753</v>
      </c>
      <c r="D4937">
        <f t="shared" si="390"/>
        <v>411.69801895957505</v>
      </c>
      <c r="E4937" s="5">
        <f t="shared" si="392"/>
        <v>212.67403199166188</v>
      </c>
    </row>
    <row r="4938" spans="1:5">
      <c r="A4938" s="5">
        <f t="shared" si="388"/>
        <v>493700000</v>
      </c>
      <c r="B4938" s="5">
        <f t="shared" si="391"/>
        <v>0.12088430062225959</v>
      </c>
      <c r="C4938" s="5">
        <f t="shared" si="389"/>
        <v>0.15183068158155805</v>
      </c>
      <c r="D4938">
        <f t="shared" si="390"/>
        <v>411.61462863772783</v>
      </c>
      <c r="E4938" s="5">
        <f t="shared" si="392"/>
        <v>212.63137687371247</v>
      </c>
    </row>
    <row r="4939" spans="1:5">
      <c r="A4939" s="5">
        <f t="shared" si="388"/>
        <v>493800000</v>
      </c>
      <c r="B4939" s="5">
        <f t="shared" si="391"/>
        <v>0.12090878599811988</v>
      </c>
      <c r="C4939" s="5">
        <f t="shared" si="389"/>
        <v>0.15186143521363857</v>
      </c>
      <c r="D4939">
        <f t="shared" si="390"/>
        <v>411.53127209081862</v>
      </c>
      <c r="E4939" s="5">
        <f t="shared" si="392"/>
        <v>212.58873903245566</v>
      </c>
    </row>
    <row r="4940" spans="1:5">
      <c r="A4940" s="5">
        <f t="shared" si="388"/>
        <v>493900000</v>
      </c>
      <c r="B4940" s="5">
        <f t="shared" si="391"/>
        <v>0.12093327137398018</v>
      </c>
      <c r="C4940" s="5">
        <f t="shared" si="389"/>
        <v>0.15189218884571909</v>
      </c>
      <c r="D4940">
        <f t="shared" si="390"/>
        <v>411.44794929833211</v>
      </c>
      <c r="E4940" s="5">
        <f t="shared" si="392"/>
        <v>212.54611845739743</v>
      </c>
    </row>
    <row r="4941" spans="1:5">
      <c r="A4941" s="5">
        <f t="shared" si="388"/>
        <v>494000000</v>
      </c>
      <c r="B4941" s="5">
        <f t="shared" si="391"/>
        <v>0.12095775674984047</v>
      </c>
      <c r="C4941" s="5">
        <f t="shared" si="389"/>
        <v>0.15192294247779961</v>
      </c>
      <c r="D4941">
        <f t="shared" si="390"/>
        <v>411.36466023976971</v>
      </c>
      <c r="E4941" s="5">
        <f t="shared" si="392"/>
        <v>212.50351513805211</v>
      </c>
    </row>
    <row r="4942" spans="1:5">
      <c r="A4942" s="5">
        <f t="shared" si="388"/>
        <v>494100000</v>
      </c>
      <c r="B4942" s="5">
        <f t="shared" si="391"/>
        <v>0.12098224212570076</v>
      </c>
      <c r="C4942" s="5">
        <f t="shared" si="389"/>
        <v>0.15195369610988016</v>
      </c>
      <c r="D4942">
        <f t="shared" si="390"/>
        <v>411.28140489464931</v>
      </c>
      <c r="E4942" s="5">
        <f t="shared" si="392"/>
        <v>212.4609290639427</v>
      </c>
    </row>
    <row r="4943" spans="1:5">
      <c r="A4943" s="5">
        <f t="shared" si="388"/>
        <v>494200000</v>
      </c>
      <c r="B4943" s="5">
        <f t="shared" si="391"/>
        <v>0.12100672750156105</v>
      </c>
      <c r="C4943" s="5">
        <f t="shared" si="389"/>
        <v>0.15198444974196068</v>
      </c>
      <c r="D4943">
        <f t="shared" si="390"/>
        <v>411.19818324250554</v>
      </c>
      <c r="E4943" s="5">
        <f t="shared" si="392"/>
        <v>212.41836022460083</v>
      </c>
    </row>
    <row r="4944" spans="1:5">
      <c r="A4944" s="5">
        <f t="shared" si="388"/>
        <v>494300000</v>
      </c>
      <c r="B4944" s="5">
        <f t="shared" si="391"/>
        <v>0.12103121287742134</v>
      </c>
      <c r="C4944" s="5">
        <f t="shared" si="389"/>
        <v>0.1520152033740412</v>
      </c>
      <c r="D4944">
        <f t="shared" si="390"/>
        <v>411.11499526288941</v>
      </c>
      <c r="E4944" s="5">
        <f t="shared" si="392"/>
        <v>212.37580860956601</v>
      </c>
    </row>
    <row r="4945" spans="1:5">
      <c r="A4945" s="5">
        <f t="shared" si="388"/>
        <v>494400000</v>
      </c>
      <c r="B4945" s="5">
        <f t="shared" si="391"/>
        <v>0.12105569825328164</v>
      </c>
      <c r="C4945" s="5">
        <f t="shared" si="389"/>
        <v>0.15204595700612172</v>
      </c>
      <c r="D4945">
        <f t="shared" si="390"/>
        <v>411.03184093536856</v>
      </c>
      <c r="E4945" s="5">
        <f t="shared" si="392"/>
        <v>212.33327420838683</v>
      </c>
    </row>
    <row r="4946" spans="1:5">
      <c r="A4946" s="5">
        <f t="shared" si="388"/>
        <v>494500000</v>
      </c>
      <c r="B4946" s="5">
        <f t="shared" si="391"/>
        <v>0.12108018362914193</v>
      </c>
      <c r="C4946" s="5">
        <f t="shared" si="389"/>
        <v>0.15207671063820224</v>
      </c>
      <c r="D4946">
        <f t="shared" si="390"/>
        <v>410.94872023952723</v>
      </c>
      <c r="E4946" s="5">
        <f t="shared" si="392"/>
        <v>212.29075701062001</v>
      </c>
    </row>
    <row r="4947" spans="1:5">
      <c r="A4947" s="5">
        <f t="shared" si="388"/>
        <v>494600000</v>
      </c>
      <c r="B4947" s="5">
        <f t="shared" si="391"/>
        <v>0.12110466900500222</v>
      </c>
      <c r="C4947" s="5">
        <f t="shared" si="389"/>
        <v>0.15210746427028279</v>
      </c>
      <c r="D4947">
        <f t="shared" si="390"/>
        <v>410.86563315496613</v>
      </c>
      <c r="E4947" s="5">
        <f t="shared" si="392"/>
        <v>212.24825700583094</v>
      </c>
    </row>
    <row r="4948" spans="1:5">
      <c r="A4948" s="5">
        <f t="shared" si="388"/>
        <v>494700000</v>
      </c>
      <c r="B4948" s="5">
        <f t="shared" si="391"/>
        <v>0.12112915438086251</v>
      </c>
      <c r="C4948" s="5">
        <f t="shared" si="389"/>
        <v>0.15213821790236332</v>
      </c>
      <c r="D4948">
        <f t="shared" si="390"/>
        <v>410.78257966130224</v>
      </c>
      <c r="E4948" s="5">
        <f t="shared" si="392"/>
        <v>212.20577418359315</v>
      </c>
    </row>
    <row r="4949" spans="1:5">
      <c r="A4949" s="5">
        <f t="shared" si="388"/>
        <v>494800000</v>
      </c>
      <c r="B4949" s="5">
        <f t="shared" si="391"/>
        <v>0.1211536397567228</v>
      </c>
      <c r="C4949" s="5">
        <f t="shared" si="389"/>
        <v>0.15216897153444384</v>
      </c>
      <c r="D4949">
        <f t="shared" si="390"/>
        <v>410.6995597381694</v>
      </c>
      <c r="E4949" s="5">
        <f t="shared" si="392"/>
        <v>212.1633085334889</v>
      </c>
    </row>
    <row r="4950" spans="1:5">
      <c r="A4950" s="5">
        <f t="shared" si="388"/>
        <v>494900000</v>
      </c>
      <c r="B4950" s="5">
        <f t="shared" si="391"/>
        <v>0.12117812513258309</v>
      </c>
      <c r="C4950" s="5">
        <f t="shared" si="389"/>
        <v>0.15219972516652436</v>
      </c>
      <c r="D4950">
        <f t="shared" si="390"/>
        <v>410.61657336521768</v>
      </c>
      <c r="E4950" s="5">
        <f t="shared" si="392"/>
        <v>212.12086004510863</v>
      </c>
    </row>
    <row r="4951" spans="1:5">
      <c r="A4951" s="5">
        <f t="shared" si="388"/>
        <v>495000000</v>
      </c>
      <c r="B4951" s="5">
        <f t="shared" si="391"/>
        <v>0.12120261050844339</v>
      </c>
      <c r="C4951" s="5">
        <f t="shared" si="389"/>
        <v>0.15223047879860488</v>
      </c>
      <c r="D4951">
        <f t="shared" si="390"/>
        <v>410.53362052211355</v>
      </c>
      <c r="E4951" s="5">
        <f t="shared" si="392"/>
        <v>212.07842870805149</v>
      </c>
    </row>
    <row r="4952" spans="1:5">
      <c r="A4952" s="5">
        <f t="shared" si="388"/>
        <v>495100000</v>
      </c>
      <c r="B4952" s="5">
        <f t="shared" si="391"/>
        <v>0.12122709588430368</v>
      </c>
      <c r="C4952" s="5">
        <f t="shared" si="389"/>
        <v>0.1522612324306854</v>
      </c>
      <c r="D4952">
        <f t="shared" si="390"/>
        <v>410.45070118854017</v>
      </c>
      <c r="E4952" s="5">
        <f t="shared" si="392"/>
        <v>212.03601451192455</v>
      </c>
    </row>
    <row r="4953" spans="1:5">
      <c r="A4953" s="5">
        <f t="shared" si="388"/>
        <v>495200000</v>
      </c>
      <c r="B4953" s="5">
        <f t="shared" si="391"/>
        <v>0.12125158126016397</v>
      </c>
      <c r="C4953" s="5">
        <f t="shared" si="389"/>
        <v>0.15229198606276595</v>
      </c>
      <c r="D4953">
        <f t="shared" si="390"/>
        <v>410.36781534419674</v>
      </c>
      <c r="E4953" s="5">
        <f t="shared" si="392"/>
        <v>211.99361744634368</v>
      </c>
    </row>
    <row r="4954" spans="1:5">
      <c r="A4954" s="5">
        <f t="shared" si="388"/>
        <v>495300000</v>
      </c>
      <c r="B4954" s="5">
        <f t="shared" si="391"/>
        <v>0.12127606663602425</v>
      </c>
      <c r="C4954" s="5">
        <f t="shared" si="389"/>
        <v>0.15232273969484647</v>
      </c>
      <c r="D4954">
        <f t="shared" si="390"/>
        <v>410.28496296879916</v>
      </c>
      <c r="E4954" s="5">
        <f t="shared" si="392"/>
        <v>211.95123750093308</v>
      </c>
    </row>
    <row r="4955" spans="1:5">
      <c r="A4955" s="5">
        <f t="shared" si="388"/>
        <v>495400000</v>
      </c>
      <c r="B4955" s="5">
        <f t="shared" si="391"/>
        <v>0.12130055201188454</v>
      </c>
      <c r="C4955" s="5">
        <f t="shared" si="389"/>
        <v>0.15235349332692699</v>
      </c>
      <c r="D4955">
        <f t="shared" si="390"/>
        <v>410.20214404207957</v>
      </c>
      <c r="E4955" s="5">
        <f t="shared" si="392"/>
        <v>211.9088746653253</v>
      </c>
    </row>
    <row r="4956" spans="1:5">
      <c r="A4956" s="5">
        <f t="shared" si="388"/>
        <v>495500000</v>
      </c>
      <c r="B4956" s="5">
        <f t="shared" si="391"/>
        <v>0.12132503738774483</v>
      </c>
      <c r="C4956" s="5">
        <f t="shared" si="389"/>
        <v>0.15238424695900751</v>
      </c>
      <c r="D4956">
        <f t="shared" si="390"/>
        <v>410.11935854378657</v>
      </c>
      <c r="E4956" s="5">
        <f t="shared" si="392"/>
        <v>211.86652892916103</v>
      </c>
    </row>
    <row r="4957" spans="1:5">
      <c r="A4957" s="5">
        <f t="shared" si="388"/>
        <v>495600000</v>
      </c>
      <c r="B4957" s="5">
        <f t="shared" si="391"/>
        <v>0.12134952276360512</v>
      </c>
      <c r="C4957" s="5">
        <f t="shared" si="389"/>
        <v>0.15241500059108803</v>
      </c>
      <c r="D4957">
        <f t="shared" si="390"/>
        <v>410.03660645368484</v>
      </c>
      <c r="E4957" s="5">
        <f t="shared" si="392"/>
        <v>211.82420028208969</v>
      </c>
    </row>
    <row r="4958" spans="1:5">
      <c r="A4958" s="5">
        <f t="shared" si="388"/>
        <v>495700000</v>
      </c>
      <c r="B4958" s="5">
        <f t="shared" si="391"/>
        <v>0.12137400813946542</v>
      </c>
      <c r="C4958" s="5">
        <f t="shared" si="389"/>
        <v>0.15244575422316858</v>
      </c>
      <c r="D4958">
        <f t="shared" si="390"/>
        <v>409.95388775155573</v>
      </c>
      <c r="E4958" s="5">
        <f t="shared" si="392"/>
        <v>211.78188871376886</v>
      </c>
    </row>
    <row r="4959" spans="1:5">
      <c r="A4959" s="5">
        <f t="shared" si="388"/>
        <v>495800000</v>
      </c>
      <c r="B4959" s="5">
        <f t="shared" si="391"/>
        <v>0.12139849351532571</v>
      </c>
      <c r="C4959" s="5">
        <f t="shared" si="389"/>
        <v>0.1524765078552491</v>
      </c>
      <c r="D4959">
        <f t="shared" si="390"/>
        <v>409.87120241719686</v>
      </c>
      <c r="E4959" s="5">
        <f t="shared" si="392"/>
        <v>211.73959421386442</v>
      </c>
    </row>
    <row r="4960" spans="1:5">
      <c r="A4960" s="5">
        <f t="shared" si="388"/>
        <v>495900000</v>
      </c>
      <c r="B4960" s="5">
        <f t="shared" si="391"/>
        <v>0.121422978891186</v>
      </c>
      <c r="C4960" s="5">
        <f t="shared" si="389"/>
        <v>0.15250726148732963</v>
      </c>
      <c r="D4960">
        <f t="shared" si="390"/>
        <v>409.78855043042188</v>
      </c>
      <c r="E4960" s="5">
        <f t="shared" si="392"/>
        <v>211.69731677205081</v>
      </c>
    </row>
    <row r="4961" spans="1:5">
      <c r="A4961" s="5">
        <f t="shared" si="388"/>
        <v>496000000</v>
      </c>
      <c r="B4961" s="5">
        <f t="shared" si="391"/>
        <v>0.12144746426704629</v>
      </c>
      <c r="C4961" s="5">
        <f t="shared" si="389"/>
        <v>0.15253801511941015</v>
      </c>
      <c r="D4961">
        <f t="shared" si="390"/>
        <v>409.70593177106093</v>
      </c>
      <c r="E4961" s="5">
        <f t="shared" si="392"/>
        <v>211.65505637801041</v>
      </c>
    </row>
    <row r="4962" spans="1:5">
      <c r="A4962" s="5">
        <f t="shared" si="388"/>
        <v>496100000</v>
      </c>
      <c r="B4962" s="5">
        <f t="shared" si="391"/>
        <v>0.12147194964290658</v>
      </c>
      <c r="C4962" s="5">
        <f t="shared" si="389"/>
        <v>0.15256876875149067</v>
      </c>
      <c r="D4962">
        <f t="shared" si="390"/>
        <v>409.62334641896035</v>
      </c>
      <c r="E4962" s="5">
        <f t="shared" si="392"/>
        <v>211.61281302143425</v>
      </c>
    </row>
    <row r="4963" spans="1:5">
      <c r="A4963" s="5">
        <f t="shared" si="388"/>
        <v>496200000</v>
      </c>
      <c r="B4963" s="5">
        <f t="shared" si="391"/>
        <v>0.12149643501876688</v>
      </c>
      <c r="C4963" s="5">
        <f t="shared" si="389"/>
        <v>0.15259952238357119</v>
      </c>
      <c r="D4963">
        <f t="shared" si="390"/>
        <v>409.54079435398273</v>
      </c>
      <c r="E4963" s="5">
        <f t="shared" si="392"/>
        <v>211.57058669202155</v>
      </c>
    </row>
    <row r="4964" spans="1:5">
      <c r="A4964" s="5">
        <f t="shared" si="388"/>
        <v>496300000</v>
      </c>
      <c r="B4964" s="5">
        <f t="shared" si="391"/>
        <v>0.12152092039462717</v>
      </c>
      <c r="C4964" s="5">
        <f t="shared" si="389"/>
        <v>0.15263027601565174</v>
      </c>
      <c r="D4964">
        <f t="shared" si="390"/>
        <v>409.45827555600681</v>
      </c>
      <c r="E4964" s="5">
        <f t="shared" si="392"/>
        <v>211.52837737947985</v>
      </c>
    </row>
    <row r="4965" spans="1:5">
      <c r="A4965" s="5">
        <f t="shared" si="388"/>
        <v>496400000</v>
      </c>
      <c r="B4965" s="5">
        <f t="shared" si="391"/>
        <v>0.12154540577048746</v>
      </c>
      <c r="C4965" s="5">
        <f t="shared" si="389"/>
        <v>0.15266102964773226</v>
      </c>
      <c r="D4965">
        <f t="shared" si="390"/>
        <v>409.37579000492798</v>
      </c>
      <c r="E4965" s="5">
        <f t="shared" si="392"/>
        <v>211.48618507352504</v>
      </c>
    </row>
    <row r="4966" spans="1:5">
      <c r="A4966" s="5">
        <f t="shared" si="388"/>
        <v>496500000</v>
      </c>
      <c r="B4966" s="5">
        <f t="shared" si="391"/>
        <v>0.12156989114634775</v>
      </c>
      <c r="C4966" s="5">
        <f t="shared" si="389"/>
        <v>0.15269178327981278</v>
      </c>
      <c r="D4966">
        <f t="shared" si="390"/>
        <v>409.29333768065703</v>
      </c>
      <c r="E4966" s="5">
        <f t="shared" si="392"/>
        <v>211.44400976388116</v>
      </c>
    </row>
    <row r="4967" spans="1:5">
      <c r="A4967" s="5">
        <f t="shared" si="388"/>
        <v>496600000</v>
      </c>
      <c r="B4967" s="5">
        <f t="shared" si="391"/>
        <v>0.12159437652220804</v>
      </c>
      <c r="C4967" s="5">
        <f t="shared" si="389"/>
        <v>0.1527225369118933</v>
      </c>
      <c r="D4967">
        <f t="shared" si="390"/>
        <v>409.21091856312165</v>
      </c>
      <c r="E4967" s="5">
        <f t="shared" si="392"/>
        <v>211.40185144028058</v>
      </c>
    </row>
    <row r="4968" spans="1:5">
      <c r="A4968" s="5">
        <f t="shared" si="388"/>
        <v>496700000</v>
      </c>
      <c r="B4968" s="5">
        <f t="shared" si="391"/>
        <v>0.12161886189806834</v>
      </c>
      <c r="C4968" s="5">
        <f t="shared" si="389"/>
        <v>0.15275329054397382</v>
      </c>
      <c r="D4968">
        <f t="shared" si="390"/>
        <v>409.12853263226543</v>
      </c>
      <c r="E4968" s="5">
        <f t="shared" si="392"/>
        <v>211.3597100924641</v>
      </c>
    </row>
    <row r="4969" spans="1:5">
      <c r="A4969" s="5">
        <f t="shared" si="388"/>
        <v>496800000</v>
      </c>
      <c r="B4969" s="5">
        <f t="shared" si="391"/>
        <v>0.12164334727392863</v>
      </c>
      <c r="C4969" s="5">
        <f t="shared" si="389"/>
        <v>0.15278404417605435</v>
      </c>
      <c r="D4969">
        <f t="shared" si="390"/>
        <v>409.04617986804794</v>
      </c>
      <c r="E4969" s="5">
        <f t="shared" si="392"/>
        <v>211.31758571018059</v>
      </c>
    </row>
    <row r="4970" spans="1:5">
      <c r="A4970" s="5">
        <f t="shared" si="388"/>
        <v>496900000</v>
      </c>
      <c r="B4970" s="5">
        <f t="shared" si="391"/>
        <v>0.12166783264978892</v>
      </c>
      <c r="C4970" s="5">
        <f t="shared" si="389"/>
        <v>0.15281479780813489</v>
      </c>
      <c r="D4970">
        <f t="shared" si="390"/>
        <v>408.96386025044524</v>
      </c>
      <c r="E4970" s="5">
        <f t="shared" si="392"/>
        <v>211.27547828318708</v>
      </c>
    </row>
    <row r="4971" spans="1:5">
      <c r="A4971" s="5">
        <f t="shared" si="388"/>
        <v>497000000</v>
      </c>
      <c r="B4971" s="5">
        <f t="shared" si="391"/>
        <v>0.12169231802564921</v>
      </c>
      <c r="C4971" s="5">
        <f t="shared" si="389"/>
        <v>0.15284555144021542</v>
      </c>
      <c r="D4971">
        <f t="shared" si="390"/>
        <v>408.88157375944917</v>
      </c>
      <c r="E4971" s="5">
        <f t="shared" si="392"/>
        <v>211.23338780124919</v>
      </c>
    </row>
    <row r="4972" spans="1:5">
      <c r="A4972" s="5">
        <f t="shared" si="388"/>
        <v>497100000</v>
      </c>
      <c r="B4972" s="5">
        <f t="shared" si="391"/>
        <v>0.1217168034015095</v>
      </c>
      <c r="C4972" s="5">
        <f t="shared" si="389"/>
        <v>0.15287630507229594</v>
      </c>
      <c r="D4972">
        <f t="shared" si="390"/>
        <v>408.79932037506785</v>
      </c>
      <c r="E4972" s="5">
        <f t="shared" si="392"/>
        <v>211.19131425414045</v>
      </c>
    </row>
    <row r="4973" spans="1:5">
      <c r="A4973" s="5">
        <f t="shared" si="388"/>
        <v>497200000</v>
      </c>
      <c r="B4973" s="5">
        <f t="shared" si="391"/>
        <v>0.1217412887773698</v>
      </c>
      <c r="C4973" s="5">
        <f t="shared" si="389"/>
        <v>0.15290705870437646</v>
      </c>
      <c r="D4973">
        <f t="shared" si="390"/>
        <v>408.71710007732548</v>
      </c>
      <c r="E4973" s="5">
        <f t="shared" si="392"/>
        <v>211.14925763164274</v>
      </c>
    </row>
    <row r="4974" spans="1:5">
      <c r="A4974" s="5">
        <f t="shared" ref="A4974:A5037" si="393">A4973+100000</f>
        <v>497300000</v>
      </c>
      <c r="B4974" s="5">
        <f t="shared" si="391"/>
        <v>0.12176577415323009</v>
      </c>
      <c r="C4974" s="5">
        <f t="shared" ref="C4974:C5037" si="394">1.256*A4974/(PI()*$G$6)</f>
        <v>0.15293781233645698</v>
      </c>
      <c r="D4974">
        <f t="shared" ref="D4974:D5037" si="395">($G$2*299792458/$G$6/2*9)^2/(4*$G$3*A4974*(1-EXP(-(C4974/B4974)))^2)</f>
        <v>408.6349128462623</v>
      </c>
      <c r="E4974" s="5">
        <f t="shared" si="392"/>
        <v>211.10721792354624</v>
      </c>
    </row>
    <row r="4975" spans="1:5">
      <c r="A4975" s="5">
        <f t="shared" si="393"/>
        <v>497400000</v>
      </c>
      <c r="B4975" s="5">
        <f t="shared" si="391"/>
        <v>0.12179025952909038</v>
      </c>
      <c r="C4975" s="5">
        <f t="shared" si="394"/>
        <v>0.15296856596853753</v>
      </c>
      <c r="D4975">
        <f t="shared" si="395"/>
        <v>408.55275866193449</v>
      </c>
      <c r="E4975" s="5">
        <f t="shared" si="392"/>
        <v>211.06519511964916</v>
      </c>
    </row>
    <row r="4976" spans="1:5">
      <c r="A4976" s="5">
        <f t="shared" si="393"/>
        <v>497500000</v>
      </c>
      <c r="B4976" s="5">
        <f t="shared" si="391"/>
        <v>0.12181474490495067</v>
      </c>
      <c r="C4976" s="5">
        <f t="shared" si="394"/>
        <v>0.15299931960061805</v>
      </c>
      <c r="D4976">
        <f t="shared" si="395"/>
        <v>408.47063750441453</v>
      </c>
      <c r="E4976" s="5">
        <f t="shared" si="392"/>
        <v>211.02318920975813</v>
      </c>
    </row>
    <row r="4977" spans="1:5">
      <c r="A4977" s="5">
        <f t="shared" si="393"/>
        <v>497600000</v>
      </c>
      <c r="B4977" s="5">
        <f t="shared" si="391"/>
        <v>0.12183923028081096</v>
      </c>
      <c r="C4977" s="5">
        <f t="shared" si="394"/>
        <v>0.15303007323269857</v>
      </c>
      <c r="D4977">
        <f t="shared" si="395"/>
        <v>408.38854935379067</v>
      </c>
      <c r="E4977" s="5">
        <f t="shared" si="392"/>
        <v>210.98120018368775</v>
      </c>
    </row>
    <row r="4978" spans="1:5">
      <c r="A4978" s="5">
        <f t="shared" si="393"/>
        <v>497700000</v>
      </c>
      <c r="B4978" s="5">
        <f t="shared" si="391"/>
        <v>0.12186371565667126</v>
      </c>
      <c r="C4978" s="5">
        <f t="shared" si="394"/>
        <v>0.15306082686477909</v>
      </c>
      <c r="D4978">
        <f t="shared" si="395"/>
        <v>408.3064941901672</v>
      </c>
      <c r="E4978" s="5">
        <f t="shared" si="392"/>
        <v>210.93922803126111</v>
      </c>
    </row>
    <row r="4979" spans="1:5">
      <c r="A4979" s="5">
        <f t="shared" si="393"/>
        <v>497800000</v>
      </c>
      <c r="B4979" s="5">
        <f t="shared" si="391"/>
        <v>0.12188820103253155</v>
      </c>
      <c r="C4979" s="5">
        <f t="shared" si="394"/>
        <v>0.15309158049685961</v>
      </c>
      <c r="D4979">
        <f t="shared" si="395"/>
        <v>408.22447199366457</v>
      </c>
      <c r="E4979" s="5">
        <f t="shared" si="392"/>
        <v>210.89727274230896</v>
      </c>
    </row>
    <row r="4980" spans="1:5">
      <c r="A4980" s="5">
        <f t="shared" si="393"/>
        <v>497900000</v>
      </c>
      <c r="B4980" s="5">
        <f t="shared" si="391"/>
        <v>0.12191268640839184</v>
      </c>
      <c r="C4980" s="5">
        <f t="shared" si="394"/>
        <v>0.15312233412894014</v>
      </c>
      <c r="D4980">
        <f t="shared" si="395"/>
        <v>408.142482744419</v>
      </c>
      <c r="E4980" s="5">
        <f t="shared" si="392"/>
        <v>210.85533430667073</v>
      </c>
    </row>
    <row r="4981" spans="1:5">
      <c r="A4981" s="5">
        <f t="shared" si="393"/>
        <v>498000000</v>
      </c>
      <c r="B4981" s="5">
        <f t="shared" si="391"/>
        <v>0.12193717178425213</v>
      </c>
      <c r="C4981" s="5">
        <f t="shared" si="394"/>
        <v>0.15315308776102068</v>
      </c>
      <c r="D4981">
        <f t="shared" si="395"/>
        <v>408.06052642258283</v>
      </c>
      <c r="E4981" s="5">
        <f t="shared" si="392"/>
        <v>210.81341271419384</v>
      </c>
    </row>
    <row r="4982" spans="1:5">
      <c r="A4982" s="5">
        <f t="shared" si="393"/>
        <v>498100000</v>
      </c>
      <c r="B4982" s="5">
        <f t="shared" si="391"/>
        <v>0.12196165716011242</v>
      </c>
      <c r="C4982" s="5">
        <f t="shared" si="394"/>
        <v>0.15318384139310121</v>
      </c>
      <c r="D4982">
        <f t="shared" si="395"/>
        <v>407.97860300832406</v>
      </c>
      <c r="E4982" s="5">
        <f t="shared" si="392"/>
        <v>210.77150795473378</v>
      </c>
    </row>
    <row r="4983" spans="1:5">
      <c r="A4983" s="5">
        <f t="shared" si="393"/>
        <v>498200000</v>
      </c>
      <c r="B4983" s="5">
        <f t="shared" si="391"/>
        <v>0.12198614253597272</v>
      </c>
      <c r="C4983" s="5">
        <f t="shared" si="394"/>
        <v>0.15321459502518173</v>
      </c>
      <c r="D4983">
        <f t="shared" si="395"/>
        <v>407.89671248182702</v>
      </c>
      <c r="E4983" s="5">
        <f t="shared" si="392"/>
        <v>210.72962001815429</v>
      </c>
    </row>
    <row r="4984" spans="1:5">
      <c r="A4984" s="5">
        <f t="shared" si="393"/>
        <v>498300000</v>
      </c>
      <c r="B4984" s="5">
        <f t="shared" si="391"/>
        <v>0.12201062791183301</v>
      </c>
      <c r="C4984" s="5">
        <f t="shared" si="394"/>
        <v>0.15324534865726225</v>
      </c>
      <c r="D4984">
        <f t="shared" si="395"/>
        <v>407.81485482329168</v>
      </c>
      <c r="E4984" s="5">
        <f t="shared" si="392"/>
        <v>210.68774889432714</v>
      </c>
    </row>
    <row r="4985" spans="1:5">
      <c r="A4985" s="5">
        <f t="shared" si="393"/>
        <v>498400000</v>
      </c>
      <c r="B4985" s="5">
        <f t="shared" si="391"/>
        <v>0.1220351132876933</v>
      </c>
      <c r="C4985" s="5">
        <f t="shared" si="394"/>
        <v>0.15327610228934277</v>
      </c>
      <c r="D4985">
        <f t="shared" si="395"/>
        <v>407.73303001293385</v>
      </c>
      <c r="E4985" s="5">
        <f t="shared" si="392"/>
        <v>210.64589457313244</v>
      </c>
    </row>
    <row r="4986" spans="1:5">
      <c r="A4986" s="5">
        <f t="shared" si="393"/>
        <v>498500000</v>
      </c>
      <c r="B4986" s="5">
        <f t="shared" si="391"/>
        <v>0.12205959866355359</v>
      </c>
      <c r="C4986" s="5">
        <f t="shared" si="394"/>
        <v>0.15330685592142332</v>
      </c>
      <c r="D4986">
        <f t="shared" si="395"/>
        <v>407.65123803098544</v>
      </c>
      <c r="E4986" s="5">
        <f t="shared" si="392"/>
        <v>210.6040570444581</v>
      </c>
    </row>
    <row r="4987" spans="1:5">
      <c r="A4987" s="5">
        <f t="shared" si="393"/>
        <v>498600000</v>
      </c>
      <c r="B4987" s="5">
        <f t="shared" si="391"/>
        <v>0.12208408403941388</v>
      </c>
      <c r="C4987" s="5">
        <f t="shared" si="394"/>
        <v>0.15333760955350384</v>
      </c>
      <c r="D4987">
        <f t="shared" si="395"/>
        <v>407.56947885769404</v>
      </c>
      <c r="E4987" s="5">
        <f t="shared" si="392"/>
        <v>210.5622362982005</v>
      </c>
    </row>
    <row r="4988" spans="1:5">
      <c r="A4988" s="5">
        <f t="shared" si="393"/>
        <v>498700000</v>
      </c>
      <c r="B4988" s="5">
        <f t="shared" si="391"/>
        <v>0.12210856941527418</v>
      </c>
      <c r="C4988" s="5">
        <f t="shared" si="394"/>
        <v>0.15336836318558436</v>
      </c>
      <c r="D4988">
        <f t="shared" si="395"/>
        <v>407.4877524733231</v>
      </c>
      <c r="E4988" s="5">
        <f t="shared" si="392"/>
        <v>210.52043232426374</v>
      </c>
    </row>
    <row r="4989" spans="1:5">
      <c r="A4989" s="5">
        <f t="shared" si="393"/>
        <v>498800000</v>
      </c>
      <c r="B4989" s="5">
        <f t="shared" si="391"/>
        <v>0.12213305479113447</v>
      </c>
      <c r="C4989" s="5">
        <f t="shared" si="394"/>
        <v>0.15339911681766488</v>
      </c>
      <c r="D4989">
        <f t="shared" si="395"/>
        <v>407.40605885815205</v>
      </c>
      <c r="E4989" s="5">
        <f t="shared" si="392"/>
        <v>210.47864511256034</v>
      </c>
    </row>
    <row r="4990" spans="1:5">
      <c r="A4990" s="5">
        <f t="shared" si="393"/>
        <v>498900000</v>
      </c>
      <c r="B4990" s="5">
        <f t="shared" si="391"/>
        <v>0.12215754016699475</v>
      </c>
      <c r="C4990" s="5">
        <f t="shared" si="394"/>
        <v>0.1534298704497454</v>
      </c>
      <c r="D4990">
        <f t="shared" si="395"/>
        <v>407.32439799247589</v>
      </c>
      <c r="E4990" s="5">
        <f t="shared" si="392"/>
        <v>210.43687465301073</v>
      </c>
    </row>
    <row r="4991" spans="1:5">
      <c r="A4991" s="5">
        <f t="shared" si="393"/>
        <v>499000000</v>
      </c>
      <c r="B4991" s="5">
        <f t="shared" si="391"/>
        <v>0.12218202554285504</v>
      </c>
      <c r="C4991" s="5">
        <f t="shared" si="394"/>
        <v>0.15346062408182592</v>
      </c>
      <c r="D4991">
        <f t="shared" si="395"/>
        <v>407.24276985660566</v>
      </c>
      <c r="E4991" s="5">
        <f t="shared" si="392"/>
        <v>210.39512093554353</v>
      </c>
    </row>
    <row r="4992" spans="1:5">
      <c r="A4992" s="5">
        <f t="shared" si="393"/>
        <v>499100000</v>
      </c>
      <c r="B4992" s="5">
        <f t="shared" si="391"/>
        <v>0.12220651091871533</v>
      </c>
      <c r="C4992" s="5">
        <f t="shared" si="394"/>
        <v>0.15349137771390647</v>
      </c>
      <c r="D4992">
        <f t="shared" si="395"/>
        <v>407.1611744308679</v>
      </c>
      <c r="E4992" s="5">
        <f t="shared" si="392"/>
        <v>210.35338395009535</v>
      </c>
    </row>
    <row r="4993" spans="1:5">
      <c r="A4993" s="5">
        <f t="shared" si="393"/>
        <v>499200000</v>
      </c>
      <c r="B4993" s="5">
        <f t="shared" si="391"/>
        <v>0.12223099629457562</v>
      </c>
      <c r="C4993" s="5">
        <f t="shared" si="394"/>
        <v>0.153522131345987</v>
      </c>
      <c r="D4993">
        <f t="shared" si="395"/>
        <v>407.07961169560542</v>
      </c>
      <c r="E4993" s="5">
        <f t="shared" si="392"/>
        <v>210.3116636866109</v>
      </c>
    </row>
    <row r="4994" spans="1:5">
      <c r="A4994" s="5">
        <f t="shared" si="393"/>
        <v>499300000</v>
      </c>
      <c r="B4994" s="5">
        <f t="shared" si="391"/>
        <v>0.12225548167043591</v>
      </c>
      <c r="C4994" s="5">
        <f t="shared" si="394"/>
        <v>0.15355288497806752</v>
      </c>
      <c r="D4994">
        <f t="shared" si="395"/>
        <v>406.99808163117609</v>
      </c>
      <c r="E4994" s="5">
        <f t="shared" si="392"/>
        <v>210.26996013504291</v>
      </c>
    </row>
    <row r="4995" spans="1:5">
      <c r="A4995" s="5">
        <f t="shared" si="393"/>
        <v>499400000</v>
      </c>
      <c r="B4995" s="5">
        <f t="shared" ref="B4995:B5058" si="396">A4995/(PI()*1300000000)</f>
        <v>0.12227996704629621</v>
      </c>
      <c r="C4995" s="5">
        <f t="shared" si="394"/>
        <v>0.15358363861014804</v>
      </c>
      <c r="D4995">
        <f t="shared" si="395"/>
        <v>406.91658421795398</v>
      </c>
      <c r="E4995" s="5">
        <f t="shared" ref="E4995:E5058" si="397">($G$2*299792458/$G$6/2*9)^2/(4*$G$3*A4995)*(1+($G$7*$G$3*A4995)/($G$2*299792458/$G$6/2*9))^2</f>
        <v>210.22827328535215</v>
      </c>
    </row>
    <row r="4996" spans="1:5">
      <c r="A4996" s="5">
        <f t="shared" si="393"/>
        <v>499500000</v>
      </c>
      <c r="B4996" s="5">
        <f t="shared" si="396"/>
        <v>0.1223044524221565</v>
      </c>
      <c r="C4996" s="5">
        <f t="shared" si="394"/>
        <v>0.15361439224222856</v>
      </c>
      <c r="D4996">
        <f t="shared" si="395"/>
        <v>406.8351194363288</v>
      </c>
      <c r="E4996" s="5">
        <f t="shared" si="397"/>
        <v>210.18660312750768</v>
      </c>
    </row>
    <row r="4997" spans="1:5">
      <c r="A4997" s="5">
        <f t="shared" si="393"/>
        <v>499600000</v>
      </c>
      <c r="B4997" s="5">
        <f t="shared" si="396"/>
        <v>0.12232893779801679</v>
      </c>
      <c r="C4997" s="5">
        <f t="shared" si="394"/>
        <v>0.15364514587430908</v>
      </c>
      <c r="D4997">
        <f t="shared" si="395"/>
        <v>406.75368726670581</v>
      </c>
      <c r="E4997" s="5">
        <f t="shared" si="397"/>
        <v>210.14494965148609</v>
      </c>
    </row>
    <row r="4998" spans="1:5">
      <c r="A4998" s="5">
        <f t="shared" si="393"/>
        <v>499700000</v>
      </c>
      <c r="B4998" s="5">
        <f t="shared" si="396"/>
        <v>0.12235342317387708</v>
      </c>
      <c r="C4998" s="5">
        <f t="shared" si="394"/>
        <v>0.15367589950638963</v>
      </c>
      <c r="D4998">
        <f t="shared" si="395"/>
        <v>406.67228768950616</v>
      </c>
      <c r="E4998" s="5">
        <f t="shared" si="397"/>
        <v>210.10331284727241</v>
      </c>
    </row>
    <row r="4999" spans="1:5">
      <c r="A4999" s="5">
        <f t="shared" si="393"/>
        <v>499800000</v>
      </c>
      <c r="B4999" s="5">
        <f t="shared" si="396"/>
        <v>0.12237790854973737</v>
      </c>
      <c r="C4999" s="5">
        <f t="shared" si="394"/>
        <v>0.15370665313847015</v>
      </c>
      <c r="D4999">
        <f t="shared" si="395"/>
        <v>406.59092068516657</v>
      </c>
      <c r="E4999" s="5">
        <f t="shared" si="397"/>
        <v>210.0616927048595</v>
      </c>
    </row>
    <row r="5000" spans="1:5">
      <c r="A5000" s="5">
        <f t="shared" si="393"/>
        <v>499900000</v>
      </c>
      <c r="B5000" s="5">
        <f t="shared" si="396"/>
        <v>0.12240239392559767</v>
      </c>
      <c r="C5000" s="5">
        <f t="shared" si="394"/>
        <v>0.15373740677055067</v>
      </c>
      <c r="D5000">
        <f t="shared" si="395"/>
        <v>406.50958623413925</v>
      </c>
      <c r="E5000" s="5">
        <f t="shared" si="397"/>
        <v>210.02008921424832</v>
      </c>
    </row>
    <row r="5001" spans="1:5">
      <c r="A5001" s="5">
        <f t="shared" si="393"/>
        <v>500000000</v>
      </c>
      <c r="B5001" s="5">
        <f t="shared" si="396"/>
        <v>0.12242687930145796</v>
      </c>
      <c r="C5001" s="5">
        <f t="shared" si="394"/>
        <v>0.15376816040263119</v>
      </c>
      <c r="D5001">
        <f t="shared" si="395"/>
        <v>406.42828431689247</v>
      </c>
      <c r="E5001" s="5">
        <f t="shared" si="397"/>
        <v>209.97850236544784</v>
      </c>
    </row>
    <row r="5002" spans="1:5">
      <c r="A5002" s="5">
        <f t="shared" si="393"/>
        <v>500100000</v>
      </c>
      <c r="B5002" s="5">
        <f t="shared" si="396"/>
        <v>0.12245136467731825</v>
      </c>
      <c r="C5002" s="5">
        <f t="shared" si="394"/>
        <v>0.15379891403471171</v>
      </c>
      <c r="D5002">
        <f t="shared" si="395"/>
        <v>406.34701491390967</v>
      </c>
      <c r="E5002" s="5">
        <f t="shared" si="397"/>
        <v>209.93693214847482</v>
      </c>
    </row>
    <row r="5003" spans="1:5">
      <c r="A5003" s="5">
        <f t="shared" si="393"/>
        <v>500200000</v>
      </c>
      <c r="B5003" s="5">
        <f t="shared" si="396"/>
        <v>0.12247585005317854</v>
      </c>
      <c r="C5003" s="5">
        <f t="shared" si="394"/>
        <v>0.15382966766679226</v>
      </c>
      <c r="D5003">
        <f t="shared" si="395"/>
        <v>406.26577800569009</v>
      </c>
      <c r="E5003" s="5">
        <f t="shared" si="397"/>
        <v>209.89537855335433</v>
      </c>
    </row>
    <row r="5004" spans="1:5">
      <c r="A5004" s="5">
        <f t="shared" si="393"/>
        <v>500300000</v>
      </c>
      <c r="B5004" s="5">
        <f t="shared" si="396"/>
        <v>0.12250033542903883</v>
      </c>
      <c r="C5004" s="5">
        <f t="shared" si="394"/>
        <v>0.15386042129887278</v>
      </c>
      <c r="D5004">
        <f t="shared" si="395"/>
        <v>406.18457357274883</v>
      </c>
      <c r="E5004" s="5">
        <f t="shared" si="397"/>
        <v>209.85384157011913</v>
      </c>
    </row>
    <row r="5005" spans="1:5">
      <c r="A5005" s="5">
        <f t="shared" si="393"/>
        <v>500400000</v>
      </c>
      <c r="B5005" s="5">
        <f t="shared" si="396"/>
        <v>0.12252482080489913</v>
      </c>
      <c r="C5005" s="5">
        <f t="shared" si="394"/>
        <v>0.15389117493095331</v>
      </c>
      <c r="D5005">
        <f t="shared" si="395"/>
        <v>406.10340159561599</v>
      </c>
      <c r="E5005" s="5">
        <f t="shared" si="397"/>
        <v>209.81232118881019</v>
      </c>
    </row>
    <row r="5006" spans="1:5">
      <c r="A5006" s="5">
        <f t="shared" si="393"/>
        <v>500500000</v>
      </c>
      <c r="B5006" s="5">
        <f t="shared" si="396"/>
        <v>0.12254930618075942</v>
      </c>
      <c r="C5006" s="5">
        <f t="shared" si="394"/>
        <v>0.15392192856303383</v>
      </c>
      <c r="D5006">
        <f t="shared" si="395"/>
        <v>406.0222620548376</v>
      </c>
      <c r="E5006" s="5">
        <f t="shared" si="397"/>
        <v>209.77081739947607</v>
      </c>
    </row>
    <row r="5007" spans="1:5">
      <c r="A5007" s="5">
        <f t="shared" si="393"/>
        <v>500600000</v>
      </c>
      <c r="B5007" s="5">
        <f t="shared" si="396"/>
        <v>0.12257379155661971</v>
      </c>
      <c r="C5007" s="5">
        <f t="shared" si="394"/>
        <v>0.15395268219511435</v>
      </c>
      <c r="D5007">
        <f t="shared" si="395"/>
        <v>405.9411549309753</v>
      </c>
      <c r="E5007" s="5">
        <f t="shared" si="397"/>
        <v>209.72933019217368</v>
      </c>
    </row>
    <row r="5008" spans="1:5">
      <c r="A5008" s="5">
        <f t="shared" si="393"/>
        <v>500700000</v>
      </c>
      <c r="B5008" s="5">
        <f t="shared" si="396"/>
        <v>0.12259827693248</v>
      </c>
      <c r="C5008" s="5">
        <f t="shared" si="394"/>
        <v>0.15398343582719487</v>
      </c>
      <c r="D5008">
        <f t="shared" si="395"/>
        <v>405.86008020460599</v>
      </c>
      <c r="E5008" s="5">
        <f t="shared" si="397"/>
        <v>209.68785955696765</v>
      </c>
    </row>
    <row r="5009" spans="1:5">
      <c r="A5009" s="5">
        <f t="shared" si="393"/>
        <v>500800000</v>
      </c>
      <c r="B5009" s="5">
        <f t="shared" si="396"/>
        <v>0.12262276230834029</v>
      </c>
      <c r="C5009" s="5">
        <f t="shared" si="394"/>
        <v>0.15401418945927542</v>
      </c>
      <c r="D5009">
        <f t="shared" si="395"/>
        <v>405.7790378563223</v>
      </c>
      <c r="E5009" s="5">
        <f t="shared" si="397"/>
        <v>209.64640548393061</v>
      </c>
    </row>
    <row r="5010" spans="1:5">
      <c r="A5010" s="5">
        <f t="shared" si="393"/>
        <v>500900000</v>
      </c>
      <c r="B5010" s="5">
        <f t="shared" si="396"/>
        <v>0.12264724768420059</v>
      </c>
      <c r="C5010" s="5">
        <f t="shared" si="394"/>
        <v>0.15404494309135594</v>
      </c>
      <c r="D5010">
        <f t="shared" si="395"/>
        <v>405.69802786673233</v>
      </c>
      <c r="E5010" s="5">
        <f t="shared" si="397"/>
        <v>209.60496796314322</v>
      </c>
    </row>
    <row r="5011" spans="1:5">
      <c r="A5011" s="5">
        <f t="shared" si="393"/>
        <v>501000000</v>
      </c>
      <c r="B5011" s="5">
        <f t="shared" si="396"/>
        <v>0.12267173306006088</v>
      </c>
      <c r="C5011" s="5">
        <f t="shared" si="394"/>
        <v>0.15407569672343646</v>
      </c>
      <c r="D5011">
        <f t="shared" si="395"/>
        <v>405.61705021645957</v>
      </c>
      <c r="E5011" s="5">
        <f t="shared" si="397"/>
        <v>209.5635469846938</v>
      </c>
    </row>
    <row r="5012" spans="1:5">
      <c r="A5012" s="5">
        <f t="shared" si="393"/>
        <v>501100000</v>
      </c>
      <c r="B5012" s="5">
        <f t="shared" si="396"/>
        <v>0.12269621843592117</v>
      </c>
      <c r="C5012" s="5">
        <f t="shared" si="394"/>
        <v>0.15410645035551698</v>
      </c>
      <c r="D5012">
        <f t="shared" si="395"/>
        <v>405.53610488614294</v>
      </c>
      <c r="E5012" s="5">
        <f t="shared" si="397"/>
        <v>209.52214253867882</v>
      </c>
    </row>
    <row r="5013" spans="1:5">
      <c r="A5013" s="5">
        <f t="shared" si="393"/>
        <v>501200000</v>
      </c>
      <c r="B5013" s="5">
        <f t="shared" si="396"/>
        <v>0.12272070381178146</v>
      </c>
      <c r="C5013" s="5">
        <f t="shared" si="394"/>
        <v>0.1541372039875975</v>
      </c>
      <c r="D5013">
        <f t="shared" si="395"/>
        <v>405.45519185643701</v>
      </c>
      <c r="E5013" s="5">
        <f t="shared" si="397"/>
        <v>209.48075461520256</v>
      </c>
    </row>
    <row r="5014" spans="1:5">
      <c r="A5014" s="5">
        <f t="shared" si="393"/>
        <v>501300000</v>
      </c>
      <c r="B5014" s="5">
        <f t="shared" si="396"/>
        <v>0.12274518918764175</v>
      </c>
      <c r="C5014" s="5">
        <f t="shared" si="394"/>
        <v>0.15416795761967805</v>
      </c>
      <c r="D5014">
        <f t="shared" si="395"/>
        <v>405.37431110801163</v>
      </c>
      <c r="E5014" s="5">
        <f t="shared" si="397"/>
        <v>209.43938320437726</v>
      </c>
    </row>
    <row r="5015" spans="1:5">
      <c r="A5015" s="5">
        <f t="shared" si="393"/>
        <v>501400000</v>
      </c>
      <c r="B5015" s="5">
        <f t="shared" si="396"/>
        <v>0.12276967456350205</v>
      </c>
      <c r="C5015" s="5">
        <f t="shared" si="394"/>
        <v>0.15419871125175857</v>
      </c>
      <c r="D5015">
        <f t="shared" si="395"/>
        <v>405.29346262155207</v>
      </c>
      <c r="E5015" s="5">
        <f t="shared" si="397"/>
        <v>209.39802829632291</v>
      </c>
    </row>
    <row r="5016" spans="1:5">
      <c r="A5016" s="5">
        <f t="shared" si="393"/>
        <v>501500000</v>
      </c>
      <c r="B5016" s="5">
        <f t="shared" si="396"/>
        <v>0.12279415993936234</v>
      </c>
      <c r="C5016" s="5">
        <f t="shared" si="394"/>
        <v>0.1542294648838391</v>
      </c>
      <c r="D5016">
        <f t="shared" si="395"/>
        <v>405.2126463777592</v>
      </c>
      <c r="E5016" s="5">
        <f t="shared" si="397"/>
        <v>209.35668988116743</v>
      </c>
    </row>
    <row r="5017" spans="1:5">
      <c r="A5017" s="5">
        <f t="shared" si="393"/>
        <v>501600000</v>
      </c>
      <c r="B5017" s="5">
        <f t="shared" si="396"/>
        <v>0.12281864531522263</v>
      </c>
      <c r="C5017" s="5">
        <f t="shared" si="394"/>
        <v>0.15426021851591962</v>
      </c>
      <c r="D5017">
        <f t="shared" si="395"/>
        <v>405.13186235734895</v>
      </c>
      <c r="E5017" s="5">
        <f t="shared" si="397"/>
        <v>209.3153679490467</v>
      </c>
    </row>
    <row r="5018" spans="1:5">
      <c r="A5018" s="5">
        <f t="shared" si="393"/>
        <v>501700000</v>
      </c>
      <c r="B5018" s="5">
        <f t="shared" si="396"/>
        <v>0.12284313069108292</v>
      </c>
      <c r="C5018" s="5">
        <f t="shared" si="394"/>
        <v>0.15429097214800014</v>
      </c>
      <c r="D5018">
        <f t="shared" si="395"/>
        <v>405.05111054105288</v>
      </c>
      <c r="E5018" s="5">
        <f t="shared" si="397"/>
        <v>209.27406249010446</v>
      </c>
    </row>
    <row r="5019" spans="1:5">
      <c r="A5019" s="5">
        <f t="shared" si="393"/>
        <v>501800000</v>
      </c>
      <c r="B5019" s="5">
        <f t="shared" si="396"/>
        <v>0.12286761606694321</v>
      </c>
      <c r="C5019" s="5">
        <f t="shared" si="394"/>
        <v>0.15432172578008066</v>
      </c>
      <c r="D5019">
        <f t="shared" si="395"/>
        <v>404.97039090961783</v>
      </c>
      <c r="E5019" s="5">
        <f t="shared" si="397"/>
        <v>209.23277349449216</v>
      </c>
    </row>
    <row r="5020" spans="1:5">
      <c r="A5020" s="5">
        <f t="shared" si="393"/>
        <v>501900000</v>
      </c>
      <c r="B5020" s="5">
        <f t="shared" si="396"/>
        <v>0.12289210144280351</v>
      </c>
      <c r="C5020" s="5">
        <f t="shared" si="394"/>
        <v>0.15435247941216121</v>
      </c>
      <c r="D5020">
        <f t="shared" si="395"/>
        <v>404.88970344380601</v>
      </c>
      <c r="E5020" s="5">
        <f t="shared" si="397"/>
        <v>209.19150095236924</v>
      </c>
    </row>
    <row r="5021" spans="1:5">
      <c r="A5021" s="5">
        <f t="shared" si="393"/>
        <v>502000000</v>
      </c>
      <c r="B5021" s="5">
        <f t="shared" si="396"/>
        <v>0.1229165868186638</v>
      </c>
      <c r="C5021" s="5">
        <f t="shared" si="394"/>
        <v>0.15438323304424173</v>
      </c>
      <c r="D5021">
        <f t="shared" si="395"/>
        <v>404.80904812439485</v>
      </c>
      <c r="E5021" s="5">
        <f t="shared" si="397"/>
        <v>209.15024485390296</v>
      </c>
    </row>
    <row r="5022" spans="1:5">
      <c r="A5022" s="5">
        <f t="shared" si="393"/>
        <v>502100000</v>
      </c>
      <c r="B5022" s="5">
        <f t="shared" si="396"/>
        <v>0.12294107219452409</v>
      </c>
      <c r="C5022" s="5">
        <f t="shared" si="394"/>
        <v>0.15441398667632225</v>
      </c>
      <c r="D5022">
        <f t="shared" si="395"/>
        <v>404.72842493217729</v>
      </c>
      <c r="E5022" s="5">
        <f t="shared" si="397"/>
        <v>209.10900518926837</v>
      </c>
    </row>
    <row r="5023" spans="1:5">
      <c r="A5023" s="5">
        <f t="shared" si="393"/>
        <v>502200000</v>
      </c>
      <c r="B5023" s="5">
        <f t="shared" si="396"/>
        <v>0.12296555757038438</v>
      </c>
      <c r="C5023" s="5">
        <f t="shared" si="394"/>
        <v>0.15444474030840277</v>
      </c>
      <c r="D5023">
        <f t="shared" si="395"/>
        <v>404.64783384796141</v>
      </c>
      <c r="E5023" s="5">
        <f t="shared" si="397"/>
        <v>209.06778194864842</v>
      </c>
    </row>
    <row r="5024" spans="1:5">
      <c r="A5024" s="5">
        <f t="shared" si="393"/>
        <v>502300000</v>
      </c>
      <c r="B5024" s="5">
        <f t="shared" si="396"/>
        <v>0.12299004294624467</v>
      </c>
      <c r="C5024" s="5">
        <f t="shared" si="394"/>
        <v>0.15447549394048329</v>
      </c>
      <c r="D5024">
        <f t="shared" si="395"/>
        <v>404.56727485257068</v>
      </c>
      <c r="E5024" s="5">
        <f t="shared" si="397"/>
        <v>209.02657512223377</v>
      </c>
    </row>
    <row r="5025" spans="1:5">
      <c r="A5025" s="5">
        <f t="shared" si="393"/>
        <v>502400000</v>
      </c>
      <c r="B5025" s="5">
        <f t="shared" si="396"/>
        <v>0.12301452832210495</v>
      </c>
      <c r="C5025" s="5">
        <f t="shared" si="394"/>
        <v>0.15450624757256382</v>
      </c>
      <c r="D5025">
        <f t="shared" si="395"/>
        <v>404.48674792684358</v>
      </c>
      <c r="E5025" s="5">
        <f t="shared" si="397"/>
        <v>208.98538470022288</v>
      </c>
    </row>
    <row r="5026" spans="1:5">
      <c r="A5026" s="5">
        <f t="shared" si="393"/>
        <v>502500000</v>
      </c>
      <c r="B5026" s="5">
        <f t="shared" si="396"/>
        <v>0.12303901369796524</v>
      </c>
      <c r="C5026" s="5">
        <f t="shared" si="394"/>
        <v>0.15453700120464436</v>
      </c>
      <c r="D5026">
        <f t="shared" si="395"/>
        <v>404.40625305163422</v>
      </c>
      <c r="E5026" s="5">
        <f t="shared" si="397"/>
        <v>208.94421067282221</v>
      </c>
    </row>
    <row r="5027" spans="1:5">
      <c r="A5027" s="5">
        <f t="shared" si="393"/>
        <v>502600000</v>
      </c>
      <c r="B5027" s="5">
        <f t="shared" si="396"/>
        <v>0.12306349907382554</v>
      </c>
      <c r="C5027" s="5">
        <f t="shared" si="394"/>
        <v>0.15456775483672489</v>
      </c>
      <c r="D5027">
        <f t="shared" si="395"/>
        <v>404.32579020781185</v>
      </c>
      <c r="E5027" s="5">
        <f t="shared" si="397"/>
        <v>208.90305303024573</v>
      </c>
    </row>
    <row r="5028" spans="1:5">
      <c r="A5028" s="5">
        <f t="shared" si="393"/>
        <v>502700000</v>
      </c>
      <c r="B5028" s="5">
        <f t="shared" si="396"/>
        <v>0.12308798444968583</v>
      </c>
      <c r="C5028" s="5">
        <f t="shared" si="394"/>
        <v>0.15459850846880541</v>
      </c>
      <c r="D5028">
        <f t="shared" si="395"/>
        <v>404.24535937626064</v>
      </c>
      <c r="E5028" s="5">
        <f t="shared" si="397"/>
        <v>208.86191176271547</v>
      </c>
    </row>
    <row r="5029" spans="1:5">
      <c r="A5029" s="5">
        <f t="shared" si="393"/>
        <v>502800000</v>
      </c>
      <c r="B5029" s="5">
        <f t="shared" si="396"/>
        <v>0.12311246982554612</v>
      </c>
      <c r="C5029" s="5">
        <f t="shared" si="394"/>
        <v>0.15462926210088593</v>
      </c>
      <c r="D5029">
        <f t="shared" si="395"/>
        <v>404.16496053788035</v>
      </c>
      <c r="E5029" s="5">
        <f t="shared" si="397"/>
        <v>208.82078686046111</v>
      </c>
    </row>
    <row r="5030" spans="1:5">
      <c r="A5030" s="5">
        <f t="shared" si="393"/>
        <v>502900000</v>
      </c>
      <c r="B5030" s="5">
        <f t="shared" si="396"/>
        <v>0.12313695520140641</v>
      </c>
      <c r="C5030" s="5">
        <f t="shared" si="394"/>
        <v>0.15466001573296645</v>
      </c>
      <c r="D5030">
        <f t="shared" si="395"/>
        <v>404.08459367358569</v>
      </c>
      <c r="E5030" s="5">
        <f t="shared" si="397"/>
        <v>208.77967831372001</v>
      </c>
    </row>
    <row r="5031" spans="1:5">
      <c r="A5031" s="5">
        <f t="shared" si="393"/>
        <v>503000000</v>
      </c>
      <c r="B5031" s="5">
        <f t="shared" si="396"/>
        <v>0.1231614405772667</v>
      </c>
      <c r="C5031" s="5">
        <f t="shared" si="394"/>
        <v>0.154690769365047</v>
      </c>
      <c r="D5031">
        <f t="shared" si="395"/>
        <v>404.00425876430648</v>
      </c>
      <c r="E5031" s="5">
        <f t="shared" si="397"/>
        <v>208.73858611273761</v>
      </c>
    </row>
    <row r="5032" spans="1:5">
      <c r="A5032" s="5">
        <f t="shared" si="393"/>
        <v>503100000</v>
      </c>
      <c r="B5032" s="5">
        <f t="shared" si="396"/>
        <v>0.123185925953127</v>
      </c>
      <c r="C5032" s="5">
        <f t="shared" si="394"/>
        <v>0.15472152299712752</v>
      </c>
      <c r="D5032">
        <f t="shared" si="395"/>
        <v>403.92395579098832</v>
      </c>
      <c r="E5032" s="5">
        <f t="shared" si="397"/>
        <v>208.69751024776656</v>
      </c>
    </row>
    <row r="5033" spans="1:5">
      <c r="A5033" s="5">
        <f t="shared" si="393"/>
        <v>503200000</v>
      </c>
      <c r="B5033" s="5">
        <f t="shared" si="396"/>
        <v>0.12321041132898729</v>
      </c>
      <c r="C5033" s="5">
        <f t="shared" si="394"/>
        <v>0.15475227662920804</v>
      </c>
      <c r="D5033">
        <f t="shared" si="395"/>
        <v>403.84368473459108</v>
      </c>
      <c r="E5033" s="5">
        <f t="shared" si="397"/>
        <v>208.65645070906783</v>
      </c>
    </row>
    <row r="5034" spans="1:5">
      <c r="A5034" s="5">
        <f t="shared" si="393"/>
        <v>503300000</v>
      </c>
      <c r="B5034" s="5">
        <f t="shared" si="396"/>
        <v>0.12323489670484758</v>
      </c>
      <c r="C5034" s="5">
        <f t="shared" si="394"/>
        <v>0.15478303026128856</v>
      </c>
      <c r="D5034">
        <f t="shared" si="395"/>
        <v>403.76344557609025</v>
      </c>
      <c r="E5034" s="5">
        <f t="shared" si="397"/>
        <v>208.61540748690979</v>
      </c>
    </row>
    <row r="5035" spans="1:5">
      <c r="A5035" s="5">
        <f t="shared" si="393"/>
        <v>503400000</v>
      </c>
      <c r="B5035" s="5">
        <f t="shared" si="396"/>
        <v>0.12325938208070787</v>
      </c>
      <c r="C5035" s="5">
        <f t="shared" si="394"/>
        <v>0.15481378389336908</v>
      </c>
      <c r="D5035">
        <f t="shared" si="395"/>
        <v>403.68323829647642</v>
      </c>
      <c r="E5035" s="5">
        <f t="shared" si="397"/>
        <v>208.5743805715687</v>
      </c>
    </row>
    <row r="5036" spans="1:5">
      <c r="A5036" s="5">
        <f t="shared" si="393"/>
        <v>503500000</v>
      </c>
      <c r="B5036" s="5">
        <f t="shared" si="396"/>
        <v>0.12328386745656816</v>
      </c>
      <c r="C5036" s="5">
        <f t="shared" si="394"/>
        <v>0.1548445375254496</v>
      </c>
      <c r="D5036">
        <f t="shared" si="395"/>
        <v>403.60306287675519</v>
      </c>
      <c r="E5036" s="5">
        <f t="shared" si="397"/>
        <v>208.53336995332836</v>
      </c>
    </row>
    <row r="5037" spans="1:5">
      <c r="A5037" s="5">
        <f t="shared" si="393"/>
        <v>503600000</v>
      </c>
      <c r="B5037" s="5">
        <f t="shared" si="396"/>
        <v>0.12330835283242846</v>
      </c>
      <c r="C5037" s="5">
        <f t="shared" si="394"/>
        <v>0.15487529115753015</v>
      </c>
      <c r="D5037">
        <f t="shared" si="395"/>
        <v>403.52291929794723</v>
      </c>
      <c r="E5037" s="5">
        <f t="shared" si="397"/>
        <v>208.49237562248055</v>
      </c>
    </row>
    <row r="5038" spans="1:5">
      <c r="A5038" s="5">
        <f t="shared" ref="A5038:A5101" si="398">A5037+100000</f>
        <v>503700000</v>
      </c>
      <c r="B5038" s="5">
        <f t="shared" si="396"/>
        <v>0.12333283820828875</v>
      </c>
      <c r="C5038" s="5">
        <f t="shared" ref="C5038:C5101" si="399">1.256*A5038/(PI()*$G$6)</f>
        <v>0.15490604478961068</v>
      </c>
      <c r="D5038">
        <f t="shared" ref="D5038:D5101" si="400">($G$2*299792458/$G$6/2*9)^2/(4*$G$3*A5038*(1-EXP(-(C5038/B5038)))^2)</f>
        <v>403.44280754108843</v>
      </c>
      <c r="E5038" s="5">
        <f t="shared" si="397"/>
        <v>208.45139756932451</v>
      </c>
    </row>
    <row r="5039" spans="1:5">
      <c r="A5039" s="5">
        <f t="shared" si="398"/>
        <v>503800000</v>
      </c>
      <c r="B5039" s="5">
        <f t="shared" si="396"/>
        <v>0.12335732358414904</v>
      </c>
      <c r="C5039" s="5">
        <f t="shared" si="399"/>
        <v>0.1549367984216912</v>
      </c>
      <c r="D5039">
        <f t="shared" si="400"/>
        <v>403.36272758722953</v>
      </c>
      <c r="E5039" s="5">
        <f t="shared" si="397"/>
        <v>208.41043578416739</v>
      </c>
    </row>
    <row r="5040" spans="1:5">
      <c r="A5040" s="5">
        <f t="shared" si="398"/>
        <v>503900000</v>
      </c>
      <c r="B5040" s="5">
        <f t="shared" si="396"/>
        <v>0.12338180896000933</v>
      </c>
      <c r="C5040" s="5">
        <f t="shared" si="399"/>
        <v>0.15496755205377172</v>
      </c>
      <c r="D5040">
        <f t="shared" si="400"/>
        <v>403.28267941743644</v>
      </c>
      <c r="E5040" s="5">
        <f t="shared" si="397"/>
        <v>208.36949025732397</v>
      </c>
    </row>
    <row r="5041" spans="1:5">
      <c r="A5041" s="5">
        <f t="shared" si="398"/>
        <v>504000000</v>
      </c>
      <c r="B5041" s="5">
        <f t="shared" si="396"/>
        <v>0.12340629433586962</v>
      </c>
      <c r="C5041" s="5">
        <f t="shared" si="399"/>
        <v>0.15499830568585224</v>
      </c>
      <c r="D5041">
        <f t="shared" si="400"/>
        <v>403.20266301279014</v>
      </c>
      <c r="E5041" s="5">
        <f t="shared" si="397"/>
        <v>208.32856097911647</v>
      </c>
    </row>
    <row r="5042" spans="1:5">
      <c r="A5042" s="5">
        <f t="shared" si="398"/>
        <v>504100000</v>
      </c>
      <c r="B5042" s="5">
        <f t="shared" si="396"/>
        <v>0.12343077971172992</v>
      </c>
      <c r="C5042" s="5">
        <f t="shared" si="399"/>
        <v>0.15502905931793276</v>
      </c>
      <c r="D5042">
        <f t="shared" si="400"/>
        <v>403.12267835438649</v>
      </c>
      <c r="E5042" s="5">
        <f t="shared" si="397"/>
        <v>208.28764793987517</v>
      </c>
    </row>
    <row r="5043" spans="1:5">
      <c r="A5043" s="5">
        <f t="shared" si="398"/>
        <v>504200000</v>
      </c>
      <c r="B5043" s="5">
        <f t="shared" si="396"/>
        <v>0.12345526508759021</v>
      </c>
      <c r="C5043" s="5">
        <f t="shared" si="399"/>
        <v>0.15505981295001331</v>
      </c>
      <c r="D5043">
        <f t="shared" si="400"/>
        <v>403.04272542333644</v>
      </c>
      <c r="E5043" s="5">
        <f t="shared" si="397"/>
        <v>208.24675112993779</v>
      </c>
    </row>
    <row r="5044" spans="1:5">
      <c r="A5044" s="5">
        <f t="shared" si="398"/>
        <v>504300000</v>
      </c>
      <c r="B5044" s="5">
        <f t="shared" si="396"/>
        <v>0.1234797504634505</v>
      </c>
      <c r="C5044" s="5">
        <f t="shared" si="399"/>
        <v>0.15509056658209383</v>
      </c>
      <c r="D5044">
        <f t="shared" si="400"/>
        <v>402.96280420076585</v>
      </c>
      <c r="E5044" s="5">
        <f t="shared" si="397"/>
        <v>208.20587053964977</v>
      </c>
    </row>
    <row r="5045" spans="1:5">
      <c r="A5045" s="5">
        <f t="shared" si="398"/>
        <v>504400000</v>
      </c>
      <c r="B5045" s="5">
        <f t="shared" si="396"/>
        <v>0.12350423583931079</v>
      </c>
      <c r="C5045" s="5">
        <f t="shared" si="399"/>
        <v>0.15512132021417435</v>
      </c>
      <c r="D5045">
        <f t="shared" si="400"/>
        <v>402.88291466781567</v>
      </c>
      <c r="E5045" s="5">
        <f t="shared" si="397"/>
        <v>208.16500615936428</v>
      </c>
    </row>
    <row r="5046" spans="1:5">
      <c r="A5046" s="5">
        <f t="shared" si="398"/>
        <v>504500000</v>
      </c>
      <c r="B5046" s="5">
        <f t="shared" si="396"/>
        <v>0.12352872121517108</v>
      </c>
      <c r="C5046" s="5">
        <f t="shared" si="399"/>
        <v>0.15515207384625487</v>
      </c>
      <c r="D5046">
        <f t="shared" si="400"/>
        <v>402.80305680564169</v>
      </c>
      <c r="E5046" s="5">
        <f t="shared" si="397"/>
        <v>208.12415797944203</v>
      </c>
    </row>
    <row r="5047" spans="1:5">
      <c r="A5047" s="5">
        <f t="shared" si="398"/>
        <v>504600000</v>
      </c>
      <c r="B5047" s="5">
        <f t="shared" si="396"/>
        <v>0.12355320659103138</v>
      </c>
      <c r="C5047" s="5">
        <f t="shared" si="399"/>
        <v>0.15518282747833539</v>
      </c>
      <c r="D5047">
        <f t="shared" si="400"/>
        <v>402.72323059541463</v>
      </c>
      <c r="E5047" s="5">
        <f t="shared" si="397"/>
        <v>208.08332599025144</v>
      </c>
    </row>
    <row r="5048" spans="1:5">
      <c r="A5048" s="5">
        <f t="shared" si="398"/>
        <v>504700000</v>
      </c>
      <c r="B5048" s="5">
        <f t="shared" si="396"/>
        <v>0.12357769196689167</v>
      </c>
      <c r="C5048" s="5">
        <f t="shared" si="399"/>
        <v>0.15521358111041594</v>
      </c>
      <c r="D5048">
        <f t="shared" si="400"/>
        <v>402.64343601832024</v>
      </c>
      <c r="E5048" s="5">
        <f t="shared" si="397"/>
        <v>208.04251018216851</v>
      </c>
    </row>
    <row r="5049" spans="1:5">
      <c r="A5049" s="5">
        <f t="shared" si="398"/>
        <v>504800000</v>
      </c>
      <c r="B5049" s="5">
        <f t="shared" si="396"/>
        <v>0.12360217734275196</v>
      </c>
      <c r="C5049" s="5">
        <f t="shared" si="399"/>
        <v>0.15524433474249646</v>
      </c>
      <c r="D5049">
        <f t="shared" si="400"/>
        <v>402.56367305555909</v>
      </c>
      <c r="E5049" s="5">
        <f t="shared" si="397"/>
        <v>208.00171054557697</v>
      </c>
    </row>
    <row r="5050" spans="1:5">
      <c r="A5050" s="5">
        <f t="shared" si="398"/>
        <v>504900000</v>
      </c>
      <c r="B5050" s="5">
        <f t="shared" si="396"/>
        <v>0.12362666271861225</v>
      </c>
      <c r="C5050" s="5">
        <f t="shared" si="399"/>
        <v>0.15527508837457699</v>
      </c>
      <c r="D5050">
        <f t="shared" si="400"/>
        <v>402.48394168834665</v>
      </c>
      <c r="E5050" s="5">
        <f t="shared" si="397"/>
        <v>207.96092707086791</v>
      </c>
    </row>
    <row r="5051" spans="1:5">
      <c r="A5051" s="5">
        <f t="shared" si="398"/>
        <v>505000000</v>
      </c>
      <c r="B5051" s="5">
        <f t="shared" si="396"/>
        <v>0.12365114809447254</v>
      </c>
      <c r="C5051" s="5">
        <f t="shared" si="399"/>
        <v>0.15530584200665751</v>
      </c>
      <c r="D5051">
        <f t="shared" si="400"/>
        <v>402.40424189791332</v>
      </c>
      <c r="E5051" s="5">
        <f t="shared" si="397"/>
        <v>207.92015974844037</v>
      </c>
    </row>
    <row r="5052" spans="1:5">
      <c r="A5052" s="5">
        <f t="shared" si="398"/>
        <v>505100000</v>
      </c>
      <c r="B5052" s="5">
        <f t="shared" si="396"/>
        <v>0.12367563347033284</v>
      </c>
      <c r="C5052" s="5">
        <f t="shared" si="399"/>
        <v>0.15533659563873803</v>
      </c>
      <c r="D5052">
        <f t="shared" si="400"/>
        <v>402.32457366550432</v>
      </c>
      <c r="E5052" s="5">
        <f t="shared" si="397"/>
        <v>207.87940856870074</v>
      </c>
    </row>
    <row r="5053" spans="1:5">
      <c r="A5053" s="5">
        <f t="shared" si="398"/>
        <v>505200000</v>
      </c>
      <c r="B5053" s="5">
        <f t="shared" si="396"/>
        <v>0.12370011884619313</v>
      </c>
      <c r="C5053" s="5">
        <f t="shared" si="399"/>
        <v>0.15536734927081855</v>
      </c>
      <c r="D5053">
        <f t="shared" si="400"/>
        <v>402.24493697237972</v>
      </c>
      <c r="E5053" s="5">
        <f t="shared" si="397"/>
        <v>207.83867352206317</v>
      </c>
    </row>
    <row r="5054" spans="1:5">
      <c r="A5054" s="5">
        <f t="shared" si="398"/>
        <v>505300000</v>
      </c>
      <c r="B5054" s="5">
        <f t="shared" si="396"/>
        <v>0.12372460422205342</v>
      </c>
      <c r="C5054" s="5">
        <f t="shared" si="399"/>
        <v>0.1553981029028991</v>
      </c>
      <c r="D5054">
        <f t="shared" si="400"/>
        <v>402.16533179981445</v>
      </c>
      <c r="E5054" s="5">
        <f t="shared" si="397"/>
        <v>207.7979545989493</v>
      </c>
    </row>
    <row r="5055" spans="1:5">
      <c r="A5055" s="5">
        <f t="shared" si="398"/>
        <v>505400000</v>
      </c>
      <c r="B5055" s="5">
        <f t="shared" si="396"/>
        <v>0.12374908959791371</v>
      </c>
      <c r="C5055" s="5">
        <f t="shared" si="399"/>
        <v>0.15542885653497962</v>
      </c>
      <c r="D5055">
        <f t="shared" si="400"/>
        <v>402.08575812909817</v>
      </c>
      <c r="E5055" s="5">
        <f t="shared" si="397"/>
        <v>207.75725178978837</v>
      </c>
    </row>
    <row r="5056" spans="1:5">
      <c r="A5056" s="5">
        <f t="shared" si="398"/>
        <v>505500000</v>
      </c>
      <c r="B5056" s="5">
        <f t="shared" si="396"/>
        <v>0.123773574973774</v>
      </c>
      <c r="C5056" s="5">
        <f t="shared" si="399"/>
        <v>0.15545961016706014</v>
      </c>
      <c r="D5056">
        <f t="shared" si="400"/>
        <v>402.00621594153557</v>
      </c>
      <c r="E5056" s="5">
        <f t="shared" si="397"/>
        <v>207.71656508501721</v>
      </c>
    </row>
    <row r="5057" spans="1:5">
      <c r="A5057" s="5">
        <f t="shared" si="398"/>
        <v>505600000</v>
      </c>
      <c r="B5057" s="5">
        <f t="shared" si="396"/>
        <v>0.1237980603496343</v>
      </c>
      <c r="C5057" s="5">
        <f t="shared" si="399"/>
        <v>0.15549036379914066</v>
      </c>
      <c r="D5057">
        <f t="shared" si="400"/>
        <v>401.92670521844587</v>
      </c>
      <c r="E5057" s="5">
        <f t="shared" si="397"/>
        <v>207.67589447508024</v>
      </c>
    </row>
    <row r="5058" spans="1:5">
      <c r="A5058" s="5">
        <f t="shared" si="398"/>
        <v>505700000</v>
      </c>
      <c r="B5058" s="5">
        <f t="shared" si="396"/>
        <v>0.12382254572549459</v>
      </c>
      <c r="C5058" s="5">
        <f t="shared" si="399"/>
        <v>0.15552111743122118</v>
      </c>
      <c r="D5058">
        <f t="shared" si="400"/>
        <v>401.84722594116317</v>
      </c>
      <c r="E5058" s="5">
        <f t="shared" si="397"/>
        <v>207.63523995042942</v>
      </c>
    </row>
    <row r="5059" spans="1:5">
      <c r="A5059" s="5">
        <f t="shared" si="398"/>
        <v>505800000</v>
      </c>
      <c r="B5059" s="5">
        <f t="shared" ref="B5059:B5122" si="401">A5059/(PI()*1300000000)</f>
        <v>0.12384703110135488</v>
      </c>
      <c r="C5059" s="5">
        <f t="shared" si="399"/>
        <v>0.15555187106330173</v>
      </c>
      <c r="D5059">
        <f t="shared" si="400"/>
        <v>401.7677780910364</v>
      </c>
      <c r="E5059" s="5">
        <f t="shared" ref="E5059:E5122" si="402">($G$2*299792458/$G$6/2*9)^2/(4*$G$3*A5059)*(1+($G$7*$G$3*A5059)/($G$2*299792458/$G$6/2*9))^2</f>
        <v>207.59460150152421</v>
      </c>
    </row>
    <row r="5060" spans="1:5">
      <c r="A5060" s="5">
        <f t="shared" si="398"/>
        <v>505900000</v>
      </c>
      <c r="B5060" s="5">
        <f t="shared" si="401"/>
        <v>0.12387151647721517</v>
      </c>
      <c r="C5060" s="5">
        <f t="shared" si="399"/>
        <v>0.15558262469538225</v>
      </c>
      <c r="D5060">
        <f t="shared" si="400"/>
        <v>401.68836164942923</v>
      </c>
      <c r="E5060" s="5">
        <f t="shared" si="402"/>
        <v>207.55397911883162</v>
      </c>
    </row>
    <row r="5061" spans="1:5">
      <c r="A5061" s="5">
        <f t="shared" si="398"/>
        <v>506000000</v>
      </c>
      <c r="B5061" s="5">
        <f t="shared" si="401"/>
        <v>0.12389600185307545</v>
      </c>
      <c r="C5061" s="5">
        <f t="shared" si="399"/>
        <v>0.15561337832746278</v>
      </c>
      <c r="D5061">
        <f t="shared" si="400"/>
        <v>401.60897659771979</v>
      </c>
      <c r="E5061" s="5">
        <f t="shared" si="402"/>
        <v>207.51337279282623</v>
      </c>
    </row>
    <row r="5062" spans="1:5">
      <c r="A5062" s="5">
        <f t="shared" si="398"/>
        <v>506100000</v>
      </c>
      <c r="B5062" s="5">
        <f t="shared" si="401"/>
        <v>0.12392048722893574</v>
      </c>
      <c r="C5062" s="5">
        <f t="shared" si="399"/>
        <v>0.1556441319595433</v>
      </c>
      <c r="D5062">
        <f t="shared" si="400"/>
        <v>401.52962291730137</v>
      </c>
      <c r="E5062" s="5">
        <f t="shared" si="402"/>
        <v>207.47278251399021</v>
      </c>
    </row>
    <row r="5063" spans="1:5">
      <c r="A5063" s="5">
        <f t="shared" si="398"/>
        <v>506200000</v>
      </c>
      <c r="B5063" s="5">
        <f t="shared" si="401"/>
        <v>0.12394497260479603</v>
      </c>
      <c r="C5063" s="5">
        <f t="shared" si="399"/>
        <v>0.15567488559162382</v>
      </c>
      <c r="D5063">
        <f t="shared" si="400"/>
        <v>401.45030058958167</v>
      </c>
      <c r="E5063" s="5">
        <f t="shared" si="402"/>
        <v>207.43220827281311</v>
      </c>
    </row>
    <row r="5064" spans="1:5">
      <c r="A5064" s="5">
        <f t="shared" si="398"/>
        <v>506300000</v>
      </c>
      <c r="B5064" s="5">
        <f t="shared" si="401"/>
        <v>0.12396945798065633</v>
      </c>
      <c r="C5064" s="5">
        <f t="shared" si="399"/>
        <v>0.15570563922370434</v>
      </c>
      <c r="D5064">
        <f t="shared" si="400"/>
        <v>401.37100959598303</v>
      </c>
      <c r="E5064" s="5">
        <f t="shared" si="402"/>
        <v>207.39165005979217</v>
      </c>
    </row>
    <row r="5065" spans="1:5">
      <c r="A5065" s="5">
        <f t="shared" si="398"/>
        <v>506400000</v>
      </c>
      <c r="B5065" s="5">
        <f t="shared" si="401"/>
        <v>0.12399394335651662</v>
      </c>
      <c r="C5065" s="5">
        <f t="shared" si="399"/>
        <v>0.15573639285578489</v>
      </c>
      <c r="D5065">
        <f t="shared" si="400"/>
        <v>401.2917499179427</v>
      </c>
      <c r="E5065" s="5">
        <f t="shared" si="402"/>
        <v>207.35110786543194</v>
      </c>
    </row>
    <row r="5066" spans="1:5">
      <c r="A5066" s="5">
        <f t="shared" si="398"/>
        <v>506500000</v>
      </c>
      <c r="B5066" s="5">
        <f t="shared" si="401"/>
        <v>0.12401842873237691</v>
      </c>
      <c r="C5066" s="5">
        <f t="shared" si="399"/>
        <v>0.15576714648786541</v>
      </c>
      <c r="D5066">
        <f t="shared" si="400"/>
        <v>401.21252153691262</v>
      </c>
      <c r="E5066" s="5">
        <f t="shared" si="402"/>
        <v>207.31058168024461</v>
      </c>
    </row>
    <row r="5067" spans="1:5">
      <c r="A5067" s="5">
        <f t="shared" si="398"/>
        <v>506600000</v>
      </c>
      <c r="B5067" s="5">
        <f t="shared" si="401"/>
        <v>0.1240429141082372</v>
      </c>
      <c r="C5067" s="5">
        <f t="shared" si="399"/>
        <v>0.15579790011994593</v>
      </c>
      <c r="D5067">
        <f t="shared" si="400"/>
        <v>401.13332443435894</v>
      </c>
      <c r="E5067" s="5">
        <f t="shared" si="402"/>
        <v>207.27007149474991</v>
      </c>
    </row>
    <row r="5068" spans="1:5">
      <c r="A5068" s="5">
        <f t="shared" si="398"/>
        <v>506700000</v>
      </c>
      <c r="B5068" s="5">
        <f t="shared" si="401"/>
        <v>0.12406739948409749</v>
      </c>
      <c r="C5068" s="5">
        <f t="shared" si="399"/>
        <v>0.15582865375202645</v>
      </c>
      <c r="D5068">
        <f t="shared" si="400"/>
        <v>401.05415859176281</v>
      </c>
      <c r="E5068" s="5">
        <f t="shared" si="402"/>
        <v>207.22957729947478</v>
      </c>
    </row>
    <row r="5069" spans="1:5">
      <c r="A5069" s="5">
        <f t="shared" si="398"/>
        <v>506800000</v>
      </c>
      <c r="B5069" s="5">
        <f t="shared" si="401"/>
        <v>0.12409188485995779</v>
      </c>
      <c r="C5069" s="5">
        <f t="shared" si="399"/>
        <v>0.15585940738410697</v>
      </c>
      <c r="D5069">
        <f t="shared" si="400"/>
        <v>400.97502399062</v>
      </c>
      <c r="E5069" s="5">
        <f t="shared" si="402"/>
        <v>207.18909908495388</v>
      </c>
    </row>
    <row r="5070" spans="1:5">
      <c r="A5070" s="5">
        <f t="shared" si="398"/>
        <v>506900000</v>
      </c>
      <c r="B5070" s="5">
        <f t="shared" si="401"/>
        <v>0.12411637023581808</v>
      </c>
      <c r="C5070" s="5">
        <f t="shared" si="399"/>
        <v>0.1558901610161875</v>
      </c>
      <c r="D5070">
        <f t="shared" si="400"/>
        <v>400.89592061244082</v>
      </c>
      <c r="E5070" s="5">
        <f t="shared" si="402"/>
        <v>207.14863684172931</v>
      </c>
    </row>
    <row r="5071" spans="1:5">
      <c r="A5071" s="5">
        <f t="shared" si="398"/>
        <v>507000000</v>
      </c>
      <c r="B5071" s="5">
        <f t="shared" si="401"/>
        <v>0.12414085561167837</v>
      </c>
      <c r="C5071" s="5">
        <f t="shared" si="399"/>
        <v>0.15592091464826804</v>
      </c>
      <c r="D5071">
        <f t="shared" si="400"/>
        <v>400.81684843874996</v>
      </c>
      <c r="E5071" s="5">
        <f t="shared" si="402"/>
        <v>207.10819056035061</v>
      </c>
    </row>
    <row r="5072" spans="1:5">
      <c r="A5072" s="5">
        <f t="shared" si="398"/>
        <v>507100000</v>
      </c>
      <c r="B5072" s="5">
        <f t="shared" si="401"/>
        <v>0.12416534098753866</v>
      </c>
      <c r="C5072" s="5">
        <f t="shared" si="399"/>
        <v>0.15595166828034857</v>
      </c>
      <c r="D5072">
        <f t="shared" si="400"/>
        <v>400.73780745108701</v>
      </c>
      <c r="E5072" s="5">
        <f t="shared" si="402"/>
        <v>207.06776023137473</v>
      </c>
    </row>
    <row r="5073" spans="1:5">
      <c r="A5073" s="5">
        <f t="shared" si="398"/>
        <v>507200000</v>
      </c>
      <c r="B5073" s="5">
        <f t="shared" si="401"/>
        <v>0.12418982636339895</v>
      </c>
      <c r="C5073" s="5">
        <f t="shared" si="399"/>
        <v>0.15598242191242909</v>
      </c>
      <c r="D5073">
        <f t="shared" si="400"/>
        <v>400.658797631006</v>
      </c>
      <c r="E5073" s="5">
        <f t="shared" si="402"/>
        <v>207.02734584536611</v>
      </c>
    </row>
    <row r="5074" spans="1:5">
      <c r="A5074" s="5">
        <f t="shared" si="398"/>
        <v>507300000</v>
      </c>
      <c r="B5074" s="5">
        <f t="shared" si="401"/>
        <v>0.12421431173925924</v>
      </c>
      <c r="C5074" s="5">
        <f t="shared" si="399"/>
        <v>0.15601317554450961</v>
      </c>
      <c r="D5074">
        <f t="shared" si="400"/>
        <v>400.57981896007533</v>
      </c>
      <c r="E5074" s="5">
        <f t="shared" si="402"/>
        <v>206.98694739289661</v>
      </c>
    </row>
    <row r="5075" spans="1:5">
      <c r="A5075" s="5">
        <f t="shared" si="398"/>
        <v>507400000</v>
      </c>
      <c r="B5075" s="5">
        <f t="shared" si="401"/>
        <v>0.12423879711511954</v>
      </c>
      <c r="C5075" s="5">
        <f t="shared" si="399"/>
        <v>0.15604392917659013</v>
      </c>
      <c r="D5075">
        <f t="shared" si="400"/>
        <v>400.50087141987825</v>
      </c>
      <c r="E5075" s="5">
        <f t="shared" si="402"/>
        <v>206.94656486454554</v>
      </c>
    </row>
    <row r="5076" spans="1:5">
      <c r="A5076" s="5">
        <f t="shared" si="398"/>
        <v>507500000</v>
      </c>
      <c r="B5076" s="5">
        <f t="shared" si="401"/>
        <v>0.12426328249097983</v>
      </c>
      <c r="C5076" s="5">
        <f t="shared" si="399"/>
        <v>0.15607468280867068</v>
      </c>
      <c r="D5076">
        <f t="shared" si="400"/>
        <v>400.42195499201227</v>
      </c>
      <c r="E5076" s="5">
        <f t="shared" si="402"/>
        <v>206.90619825089976</v>
      </c>
    </row>
    <row r="5077" spans="1:5">
      <c r="A5077" s="5">
        <f t="shared" si="398"/>
        <v>507600000</v>
      </c>
      <c r="B5077" s="5">
        <f t="shared" si="401"/>
        <v>0.12428776786684012</v>
      </c>
      <c r="C5077" s="5">
        <f t="shared" si="399"/>
        <v>0.1561054364407512</v>
      </c>
      <c r="D5077">
        <f t="shared" si="400"/>
        <v>400.34306965808946</v>
      </c>
      <c r="E5077" s="5">
        <f t="shared" si="402"/>
        <v>206.86584754255318</v>
      </c>
    </row>
    <row r="5078" spans="1:5">
      <c r="A5078" s="5">
        <f t="shared" si="398"/>
        <v>507700000</v>
      </c>
      <c r="B5078" s="5">
        <f t="shared" si="401"/>
        <v>0.12431225324270041</v>
      </c>
      <c r="C5078" s="5">
        <f t="shared" si="399"/>
        <v>0.15613619007283172</v>
      </c>
      <c r="D5078">
        <f t="shared" si="400"/>
        <v>400.26421539973654</v>
      </c>
      <c r="E5078" s="5">
        <f t="shared" si="402"/>
        <v>206.82551273010745</v>
      </c>
    </row>
    <row r="5079" spans="1:5">
      <c r="A5079" s="5">
        <f t="shared" si="398"/>
        <v>507800000</v>
      </c>
      <c r="B5079" s="5">
        <f t="shared" si="401"/>
        <v>0.1243367386185607</v>
      </c>
      <c r="C5079" s="5">
        <f t="shared" si="399"/>
        <v>0.15616694370491224</v>
      </c>
      <c r="D5079">
        <f t="shared" si="400"/>
        <v>400.1853921985944</v>
      </c>
      <c r="E5079" s="5">
        <f t="shared" si="402"/>
        <v>206.78519380417157</v>
      </c>
    </row>
    <row r="5080" spans="1:5">
      <c r="A5080" s="5">
        <f t="shared" si="398"/>
        <v>507900000</v>
      </c>
      <c r="B5080" s="5">
        <f t="shared" si="401"/>
        <v>0.124361223994421</v>
      </c>
      <c r="C5080" s="5">
        <f t="shared" si="399"/>
        <v>0.15619769733699276</v>
      </c>
      <c r="D5080">
        <f t="shared" si="400"/>
        <v>400.10660003631858</v>
      </c>
      <c r="E5080" s="5">
        <f t="shared" si="402"/>
        <v>206.74489075536184</v>
      </c>
    </row>
    <row r="5081" spans="1:5">
      <c r="A5081" s="5">
        <f t="shared" si="398"/>
        <v>508000000</v>
      </c>
      <c r="B5081" s="5">
        <f t="shared" si="401"/>
        <v>0.12438570937028129</v>
      </c>
      <c r="C5081" s="5">
        <f t="shared" si="399"/>
        <v>0.15622845096907328</v>
      </c>
      <c r="D5081">
        <f t="shared" si="400"/>
        <v>400.02783889457919</v>
      </c>
      <c r="E5081" s="5">
        <f t="shared" si="402"/>
        <v>206.70460357430207</v>
      </c>
    </row>
    <row r="5082" spans="1:5">
      <c r="A5082" s="5">
        <f t="shared" si="398"/>
        <v>508100000</v>
      </c>
      <c r="B5082" s="5">
        <f t="shared" si="401"/>
        <v>0.12441019474614158</v>
      </c>
      <c r="C5082" s="5">
        <f t="shared" si="399"/>
        <v>0.15625920460115383</v>
      </c>
      <c r="D5082">
        <f t="shared" si="400"/>
        <v>399.94910875506048</v>
      </c>
      <c r="E5082" s="5">
        <f t="shared" si="402"/>
        <v>206.66433225162331</v>
      </c>
    </row>
    <row r="5083" spans="1:5">
      <c r="A5083" s="5">
        <f t="shared" si="398"/>
        <v>508200000</v>
      </c>
      <c r="B5083" s="5">
        <f t="shared" si="401"/>
        <v>0.12443468012200187</v>
      </c>
      <c r="C5083" s="5">
        <f t="shared" si="399"/>
        <v>0.15628995823323436</v>
      </c>
      <c r="D5083">
        <f t="shared" si="400"/>
        <v>399.87040959946125</v>
      </c>
      <c r="E5083" s="5">
        <f t="shared" si="402"/>
        <v>206.62407677796412</v>
      </c>
    </row>
    <row r="5084" spans="1:5">
      <c r="A5084" s="5">
        <f t="shared" si="398"/>
        <v>508300000</v>
      </c>
      <c r="B5084" s="5">
        <f t="shared" si="401"/>
        <v>0.12445916549786216</v>
      </c>
      <c r="C5084" s="5">
        <f t="shared" si="399"/>
        <v>0.15632071186531488</v>
      </c>
      <c r="D5084">
        <f t="shared" si="400"/>
        <v>399.79174140949482</v>
      </c>
      <c r="E5084" s="5">
        <f t="shared" si="402"/>
        <v>206.58383714397038</v>
      </c>
    </row>
    <row r="5085" spans="1:5">
      <c r="A5085" s="5">
        <f t="shared" si="398"/>
        <v>508400000</v>
      </c>
      <c r="B5085" s="5">
        <f t="shared" si="401"/>
        <v>0.12448365087372246</v>
      </c>
      <c r="C5085" s="5">
        <f t="shared" si="399"/>
        <v>0.1563514654973954</v>
      </c>
      <c r="D5085">
        <f t="shared" si="400"/>
        <v>399.71310416688874</v>
      </c>
      <c r="E5085" s="5">
        <f t="shared" si="402"/>
        <v>206.54361334029534</v>
      </c>
    </row>
    <row r="5086" spans="1:5">
      <c r="A5086" s="5">
        <f t="shared" si="398"/>
        <v>508500000</v>
      </c>
      <c r="B5086" s="5">
        <f t="shared" si="401"/>
        <v>0.12450813624958275</v>
      </c>
      <c r="C5086" s="5">
        <f t="shared" si="399"/>
        <v>0.15638221912947592</v>
      </c>
      <c r="D5086">
        <f t="shared" si="400"/>
        <v>399.63449785338491</v>
      </c>
      <c r="E5086" s="5">
        <f t="shared" si="402"/>
        <v>206.50340535759943</v>
      </c>
    </row>
    <row r="5087" spans="1:5">
      <c r="A5087" s="5">
        <f t="shared" si="398"/>
        <v>508600000</v>
      </c>
      <c r="B5087" s="5">
        <f t="shared" si="401"/>
        <v>0.12453262162544304</v>
      </c>
      <c r="C5087" s="5">
        <f t="shared" si="399"/>
        <v>0.15641297276155647</v>
      </c>
      <c r="D5087">
        <f t="shared" si="400"/>
        <v>399.55592245073973</v>
      </c>
      <c r="E5087" s="5">
        <f t="shared" si="402"/>
        <v>206.46321318655066</v>
      </c>
    </row>
    <row r="5088" spans="1:5">
      <c r="A5088" s="5">
        <f t="shared" si="398"/>
        <v>508700000</v>
      </c>
      <c r="B5088" s="5">
        <f t="shared" si="401"/>
        <v>0.12455710700130333</v>
      </c>
      <c r="C5088" s="5">
        <f t="shared" si="399"/>
        <v>0.15644372639363699</v>
      </c>
      <c r="D5088">
        <f t="shared" si="400"/>
        <v>399.4773779407239</v>
      </c>
      <c r="E5088" s="5">
        <f t="shared" si="402"/>
        <v>206.42303681782437</v>
      </c>
    </row>
    <row r="5089" spans="1:5">
      <c r="A5089" s="5">
        <f t="shared" si="398"/>
        <v>508800000</v>
      </c>
      <c r="B5089" s="5">
        <f t="shared" si="401"/>
        <v>0.12458159237716362</v>
      </c>
      <c r="C5089" s="5">
        <f t="shared" si="399"/>
        <v>0.15647448002571751</v>
      </c>
      <c r="D5089">
        <f t="shared" si="400"/>
        <v>399.39886430512229</v>
      </c>
      <c r="E5089" s="5">
        <f t="shared" si="402"/>
        <v>206.38287624210298</v>
      </c>
    </row>
    <row r="5090" spans="1:5">
      <c r="A5090" s="5">
        <f t="shared" si="398"/>
        <v>508900000</v>
      </c>
      <c r="B5090" s="5">
        <f t="shared" si="401"/>
        <v>0.12460607775302392</v>
      </c>
      <c r="C5090" s="5">
        <f t="shared" si="399"/>
        <v>0.15650523365779803</v>
      </c>
      <c r="D5090">
        <f t="shared" si="400"/>
        <v>399.32038152573438</v>
      </c>
      <c r="E5090" s="5">
        <f t="shared" si="402"/>
        <v>206.34273145007657</v>
      </c>
    </row>
    <row r="5091" spans="1:5">
      <c r="A5091" s="5">
        <f t="shared" si="398"/>
        <v>509000000</v>
      </c>
      <c r="B5091" s="5">
        <f t="shared" si="401"/>
        <v>0.12463056312888421</v>
      </c>
      <c r="C5091" s="5">
        <f t="shared" si="399"/>
        <v>0.15653598728987855</v>
      </c>
      <c r="D5091">
        <f t="shared" si="400"/>
        <v>399.24192958437374</v>
      </c>
      <c r="E5091" s="5">
        <f t="shared" si="402"/>
        <v>206.30260243244228</v>
      </c>
    </row>
    <row r="5092" spans="1:5">
      <c r="A5092" s="5">
        <f t="shared" si="398"/>
        <v>509100000</v>
      </c>
      <c r="B5092" s="5">
        <f t="shared" si="401"/>
        <v>0.1246550485047445</v>
      </c>
      <c r="C5092" s="5">
        <f t="shared" si="399"/>
        <v>0.15656674092195907</v>
      </c>
      <c r="D5092">
        <f t="shared" si="400"/>
        <v>399.16350846286826</v>
      </c>
      <c r="E5092" s="5">
        <f t="shared" si="402"/>
        <v>206.26248917990472</v>
      </c>
    </row>
    <row r="5093" spans="1:5">
      <c r="A5093" s="5">
        <f t="shared" si="398"/>
        <v>509200000</v>
      </c>
      <c r="B5093" s="5">
        <f t="shared" si="401"/>
        <v>0.12467953388060479</v>
      </c>
      <c r="C5093" s="5">
        <f t="shared" si="399"/>
        <v>0.15659749455403962</v>
      </c>
      <c r="D5093">
        <f t="shared" si="400"/>
        <v>399.08511814306013</v>
      </c>
      <c r="E5093" s="5">
        <f t="shared" si="402"/>
        <v>206.22239168317569</v>
      </c>
    </row>
    <row r="5094" spans="1:5">
      <c r="A5094" s="5">
        <f t="shared" si="398"/>
        <v>509300000</v>
      </c>
      <c r="B5094" s="5">
        <f t="shared" si="401"/>
        <v>0.12470401925646508</v>
      </c>
      <c r="C5094" s="5">
        <f t="shared" si="399"/>
        <v>0.15662824818612014</v>
      </c>
      <c r="D5094">
        <f t="shared" si="400"/>
        <v>399.00675860680587</v>
      </c>
      <c r="E5094" s="5">
        <f t="shared" si="402"/>
        <v>206.18230993297445</v>
      </c>
    </row>
    <row r="5095" spans="1:5">
      <c r="A5095" s="5">
        <f t="shared" si="398"/>
        <v>509400000</v>
      </c>
      <c r="B5095" s="5">
        <f t="shared" si="401"/>
        <v>0.12472850463232538</v>
      </c>
      <c r="C5095" s="5">
        <f t="shared" si="399"/>
        <v>0.15665900181820067</v>
      </c>
      <c r="D5095">
        <f t="shared" si="400"/>
        <v>398.92842983597609</v>
      </c>
      <c r="E5095" s="5">
        <f t="shared" si="402"/>
        <v>206.14224392002717</v>
      </c>
    </row>
    <row r="5096" spans="1:5">
      <c r="A5096" s="5">
        <f t="shared" si="398"/>
        <v>509500000</v>
      </c>
      <c r="B5096" s="5">
        <f t="shared" si="401"/>
        <v>0.12475299000818567</v>
      </c>
      <c r="C5096" s="5">
        <f t="shared" si="399"/>
        <v>0.15668975545028119</v>
      </c>
      <c r="D5096">
        <f t="shared" si="400"/>
        <v>398.8501318124558</v>
      </c>
      <c r="E5096" s="5">
        <f t="shared" si="402"/>
        <v>206.10219363506769</v>
      </c>
    </row>
    <row r="5097" spans="1:5">
      <c r="A5097" s="5">
        <f t="shared" si="398"/>
        <v>509600000</v>
      </c>
      <c r="B5097" s="5">
        <f t="shared" si="401"/>
        <v>0.12477747538404595</v>
      </c>
      <c r="C5097" s="5">
        <f t="shared" si="399"/>
        <v>0.15672050908236171</v>
      </c>
      <c r="D5097">
        <f t="shared" si="400"/>
        <v>398.77186451814413</v>
      </c>
      <c r="E5097" s="5">
        <f t="shared" si="402"/>
        <v>206.06215906883708</v>
      </c>
    </row>
    <row r="5098" spans="1:5">
      <c r="A5098" s="5">
        <f t="shared" si="398"/>
        <v>509700000</v>
      </c>
      <c r="B5098" s="5">
        <f t="shared" si="401"/>
        <v>0.12480196075990624</v>
      </c>
      <c r="C5098" s="5">
        <f t="shared" si="399"/>
        <v>0.15675126271444223</v>
      </c>
      <c r="D5098">
        <f t="shared" si="400"/>
        <v>398.69362793495435</v>
      </c>
      <c r="E5098" s="5">
        <f t="shared" si="402"/>
        <v>206.02214021208343</v>
      </c>
    </row>
    <row r="5099" spans="1:5">
      <c r="A5099" s="5">
        <f t="shared" si="398"/>
        <v>509800000</v>
      </c>
      <c r="B5099" s="5">
        <f t="shared" si="401"/>
        <v>0.12482644613576653</v>
      </c>
      <c r="C5099" s="5">
        <f t="shared" si="399"/>
        <v>0.15678201634652278</v>
      </c>
      <c r="D5099">
        <f t="shared" si="400"/>
        <v>398.61542204481401</v>
      </c>
      <c r="E5099" s="5">
        <f t="shared" si="402"/>
        <v>205.98213705556236</v>
      </c>
    </row>
    <row r="5100" spans="1:5">
      <c r="A5100" s="5">
        <f t="shared" si="398"/>
        <v>509900000</v>
      </c>
      <c r="B5100" s="5">
        <f t="shared" si="401"/>
        <v>0.12485093151162682</v>
      </c>
      <c r="C5100" s="5">
        <f t="shared" si="399"/>
        <v>0.1568127699786033</v>
      </c>
      <c r="D5100">
        <f t="shared" si="400"/>
        <v>398.53724682966509</v>
      </c>
      <c r="E5100" s="5">
        <f t="shared" si="402"/>
        <v>205.94214959003659</v>
      </c>
    </row>
    <row r="5101" spans="1:5">
      <c r="A5101" s="5">
        <f t="shared" si="398"/>
        <v>510000000</v>
      </c>
      <c r="B5101" s="5">
        <f t="shared" si="401"/>
        <v>0.12487541688748711</v>
      </c>
      <c r="C5101" s="5">
        <f t="shared" si="399"/>
        <v>0.15684352361068382</v>
      </c>
      <c r="D5101">
        <f t="shared" si="400"/>
        <v>398.45910227146317</v>
      </c>
      <c r="E5101" s="5">
        <f t="shared" si="402"/>
        <v>205.90217780627611</v>
      </c>
    </row>
    <row r="5102" spans="1:5">
      <c r="A5102" s="5">
        <f t="shared" ref="A5102:A5165" si="403">A5101+100000</f>
        <v>510100000</v>
      </c>
      <c r="B5102" s="5">
        <f t="shared" si="401"/>
        <v>0.12489990226334741</v>
      </c>
      <c r="C5102" s="5">
        <f t="shared" ref="C5102:C5165" si="404">1.256*A5102/(PI()*$G$6)</f>
        <v>0.15687427724276434</v>
      </c>
      <c r="D5102">
        <f t="shared" ref="D5102:D5165" si="405">($G$2*299792458/$G$6/2*9)^2/(4*$G$3*A5102*(1-EXP(-(C5102/B5102)))^2)</f>
        <v>398.38098835217846</v>
      </c>
      <c r="E5102" s="5">
        <f t="shared" si="402"/>
        <v>205.86222169505817</v>
      </c>
    </row>
    <row r="5103" spans="1:5">
      <c r="A5103" s="5">
        <f t="shared" si="403"/>
        <v>510200000</v>
      </c>
      <c r="B5103" s="5">
        <f t="shared" si="401"/>
        <v>0.1249243876392077</v>
      </c>
      <c r="C5103" s="5">
        <f t="shared" si="404"/>
        <v>0.15690503087484486</v>
      </c>
      <c r="D5103">
        <f t="shared" si="405"/>
        <v>398.30290505379503</v>
      </c>
      <c r="E5103" s="5">
        <f t="shared" si="402"/>
        <v>205.82228124716738</v>
      </c>
    </row>
    <row r="5104" spans="1:5">
      <c r="A5104" s="5">
        <f t="shared" si="403"/>
        <v>510300000</v>
      </c>
      <c r="B5104" s="5">
        <f t="shared" si="401"/>
        <v>0.12494887301506799</v>
      </c>
      <c r="C5104" s="5">
        <f t="shared" si="404"/>
        <v>0.15693578450692541</v>
      </c>
      <c r="D5104">
        <f t="shared" si="405"/>
        <v>398.22485235831118</v>
      </c>
      <c r="E5104" s="5">
        <f t="shared" si="402"/>
        <v>205.78235645339518</v>
      </c>
    </row>
    <row r="5105" spans="1:5">
      <c r="A5105" s="5">
        <f t="shared" si="403"/>
        <v>510400000</v>
      </c>
      <c r="B5105" s="5">
        <f t="shared" si="401"/>
        <v>0.12497335839092828</v>
      </c>
      <c r="C5105" s="5">
        <f t="shared" si="404"/>
        <v>0.15696653813900593</v>
      </c>
      <c r="D5105">
        <f t="shared" si="405"/>
        <v>398.14683024773944</v>
      </c>
      <c r="E5105" s="5">
        <f t="shared" si="402"/>
        <v>205.7424473045406</v>
      </c>
    </row>
    <row r="5106" spans="1:5">
      <c r="A5106" s="5">
        <f t="shared" si="403"/>
        <v>510500000</v>
      </c>
      <c r="B5106" s="5">
        <f t="shared" si="401"/>
        <v>0.12499784376678857</v>
      </c>
      <c r="C5106" s="5">
        <f t="shared" si="404"/>
        <v>0.15699729177108646</v>
      </c>
      <c r="D5106">
        <f t="shared" si="405"/>
        <v>398.06883870410621</v>
      </c>
      <c r="E5106" s="5">
        <f t="shared" si="402"/>
        <v>205.7025537914098</v>
      </c>
    </row>
    <row r="5107" spans="1:5">
      <c r="A5107" s="5">
        <f t="shared" si="403"/>
        <v>510600000</v>
      </c>
      <c r="B5107" s="5">
        <f t="shared" si="401"/>
        <v>0.12502232914264888</v>
      </c>
      <c r="C5107" s="5">
        <f t="shared" si="404"/>
        <v>0.15702804540316698</v>
      </c>
      <c r="D5107">
        <f t="shared" si="405"/>
        <v>397.99087770945204</v>
      </c>
      <c r="E5107" s="5">
        <f t="shared" si="402"/>
        <v>205.66267590481601</v>
      </c>
    </row>
    <row r="5108" spans="1:5">
      <c r="A5108" s="5">
        <f t="shared" si="403"/>
        <v>510700000</v>
      </c>
      <c r="B5108" s="5">
        <f t="shared" si="401"/>
        <v>0.12504681451850916</v>
      </c>
      <c r="C5108" s="5">
        <f t="shared" si="404"/>
        <v>0.1570587990352475</v>
      </c>
      <c r="D5108">
        <f t="shared" si="405"/>
        <v>397.91294724583167</v>
      </c>
      <c r="E5108" s="5">
        <f t="shared" si="402"/>
        <v>205.6228136355798</v>
      </c>
    </row>
    <row r="5109" spans="1:5">
      <c r="A5109" s="5">
        <f t="shared" si="403"/>
        <v>510800000</v>
      </c>
      <c r="B5109" s="5">
        <f t="shared" si="401"/>
        <v>0.12507129989436946</v>
      </c>
      <c r="C5109" s="5">
        <f t="shared" si="404"/>
        <v>0.15708955266732802</v>
      </c>
      <c r="D5109">
        <f t="shared" si="405"/>
        <v>397.8350472953137</v>
      </c>
      <c r="E5109" s="5">
        <f t="shared" si="402"/>
        <v>205.58296697452892</v>
      </c>
    </row>
    <row r="5110" spans="1:5">
      <c r="A5110" s="5">
        <f t="shared" si="403"/>
        <v>510900000</v>
      </c>
      <c r="B5110" s="5">
        <f t="shared" si="401"/>
        <v>0.12509578527022974</v>
      </c>
      <c r="C5110" s="5">
        <f t="shared" si="404"/>
        <v>0.15712030629940857</v>
      </c>
      <c r="D5110">
        <f t="shared" si="405"/>
        <v>397.75717783998084</v>
      </c>
      <c r="E5110" s="5">
        <f t="shared" si="402"/>
        <v>205.5431359124982</v>
      </c>
    </row>
    <row r="5111" spans="1:5">
      <c r="A5111" s="5">
        <f t="shared" si="403"/>
        <v>511000000</v>
      </c>
      <c r="B5111" s="5">
        <f t="shared" si="401"/>
        <v>0.12512027064609005</v>
      </c>
      <c r="C5111" s="5">
        <f t="shared" si="404"/>
        <v>0.15715105993148909</v>
      </c>
      <c r="D5111">
        <f t="shared" si="405"/>
        <v>397.67933886192998</v>
      </c>
      <c r="E5111" s="5">
        <f t="shared" si="402"/>
        <v>205.50332044032984</v>
      </c>
    </row>
    <row r="5112" spans="1:5">
      <c r="A5112" s="5">
        <f t="shared" si="403"/>
        <v>511100000</v>
      </c>
      <c r="B5112" s="5">
        <f t="shared" si="401"/>
        <v>0.12514475602195033</v>
      </c>
      <c r="C5112" s="5">
        <f t="shared" si="404"/>
        <v>0.15718181356356961</v>
      </c>
      <c r="D5112">
        <f t="shared" si="405"/>
        <v>397.6015303432718</v>
      </c>
      <c r="E5112" s="5">
        <f t="shared" si="402"/>
        <v>205.46352054887285</v>
      </c>
    </row>
    <row r="5113" spans="1:5">
      <c r="A5113" s="5">
        <f t="shared" si="403"/>
        <v>511200000</v>
      </c>
      <c r="B5113" s="5">
        <f t="shared" si="401"/>
        <v>0.12516924139781063</v>
      </c>
      <c r="C5113" s="5">
        <f t="shared" si="404"/>
        <v>0.15721256719565013</v>
      </c>
      <c r="D5113">
        <f t="shared" si="405"/>
        <v>397.52375226613111</v>
      </c>
      <c r="E5113" s="5">
        <f t="shared" si="402"/>
        <v>205.42373622898376</v>
      </c>
    </row>
    <row r="5114" spans="1:5">
      <c r="A5114" s="5">
        <f t="shared" si="403"/>
        <v>511300000</v>
      </c>
      <c r="B5114" s="5">
        <f t="shared" si="401"/>
        <v>0.12519372677367091</v>
      </c>
      <c r="C5114" s="5">
        <f t="shared" si="404"/>
        <v>0.15724332082773065</v>
      </c>
      <c r="D5114">
        <f t="shared" si="405"/>
        <v>397.44600461264662</v>
      </c>
      <c r="E5114" s="5">
        <f t="shared" si="402"/>
        <v>205.38396747152601</v>
      </c>
    </row>
    <row r="5115" spans="1:5">
      <c r="A5115" s="5">
        <f t="shared" si="403"/>
        <v>511400000</v>
      </c>
      <c r="B5115" s="5">
        <f t="shared" si="401"/>
        <v>0.12521821214953119</v>
      </c>
      <c r="C5115" s="5">
        <f t="shared" si="404"/>
        <v>0.1572740744598112</v>
      </c>
      <c r="D5115">
        <f t="shared" si="405"/>
        <v>397.36828736497102</v>
      </c>
      <c r="E5115" s="5">
        <f t="shared" si="402"/>
        <v>205.3442142673704</v>
      </c>
    </row>
    <row r="5116" spans="1:5">
      <c r="A5116" s="5">
        <f t="shared" si="403"/>
        <v>511500000</v>
      </c>
      <c r="B5116" s="5">
        <f t="shared" si="401"/>
        <v>0.12524269752539149</v>
      </c>
      <c r="C5116" s="5">
        <f t="shared" si="404"/>
        <v>0.15730482809189172</v>
      </c>
      <c r="D5116">
        <f t="shared" si="405"/>
        <v>397.29060050527124</v>
      </c>
      <c r="E5116" s="5">
        <f t="shared" si="402"/>
        <v>205.30447660739469</v>
      </c>
    </row>
    <row r="5117" spans="1:5">
      <c r="A5117" s="5">
        <f t="shared" si="403"/>
        <v>511600000</v>
      </c>
      <c r="B5117" s="5">
        <f t="shared" si="401"/>
        <v>0.12526718290125177</v>
      </c>
      <c r="C5117" s="5">
        <f t="shared" si="404"/>
        <v>0.15733558172397225</v>
      </c>
      <c r="D5117">
        <f t="shared" si="405"/>
        <v>397.21294401572749</v>
      </c>
      <c r="E5117" s="5">
        <f t="shared" si="402"/>
        <v>205.26475448248382</v>
      </c>
    </row>
    <row r="5118" spans="1:5">
      <c r="A5118" s="5">
        <f t="shared" si="403"/>
        <v>511700000</v>
      </c>
      <c r="B5118" s="5">
        <f t="shared" si="401"/>
        <v>0.12529166827711208</v>
      </c>
      <c r="C5118" s="5">
        <f t="shared" si="404"/>
        <v>0.15736633535605277</v>
      </c>
      <c r="D5118">
        <f t="shared" si="405"/>
        <v>397.13531787853475</v>
      </c>
      <c r="E5118" s="5">
        <f t="shared" si="402"/>
        <v>205.22504788353001</v>
      </c>
    </row>
    <row r="5119" spans="1:5">
      <c r="A5119" s="5">
        <f t="shared" si="403"/>
        <v>511800000</v>
      </c>
      <c r="B5119" s="5">
        <f t="shared" si="401"/>
        <v>0.12531615365297236</v>
      </c>
      <c r="C5119" s="5">
        <f t="shared" si="404"/>
        <v>0.15739708898813329</v>
      </c>
      <c r="D5119">
        <f t="shared" si="405"/>
        <v>397.05772207590121</v>
      </c>
      <c r="E5119" s="5">
        <f t="shared" si="402"/>
        <v>205.18535680143231</v>
      </c>
    </row>
    <row r="5120" spans="1:5">
      <c r="A5120" s="5">
        <f t="shared" si="403"/>
        <v>511900000</v>
      </c>
      <c r="B5120" s="5">
        <f t="shared" si="401"/>
        <v>0.12534063902883266</v>
      </c>
      <c r="C5120" s="5">
        <f t="shared" si="404"/>
        <v>0.15742784262021381</v>
      </c>
      <c r="D5120">
        <f t="shared" si="405"/>
        <v>396.98015659004926</v>
      </c>
      <c r="E5120" s="5">
        <f t="shared" si="402"/>
        <v>205.14568122709727</v>
      </c>
    </row>
    <row r="5121" spans="1:5">
      <c r="A5121" s="5">
        <f t="shared" si="403"/>
        <v>512000000</v>
      </c>
      <c r="B5121" s="5">
        <f t="shared" si="401"/>
        <v>0.12536512440469294</v>
      </c>
      <c r="C5121" s="5">
        <f t="shared" si="404"/>
        <v>0.15745859625229436</v>
      </c>
      <c r="D5121">
        <f t="shared" si="405"/>
        <v>396.90262140321522</v>
      </c>
      <c r="E5121" s="5">
        <f t="shared" si="402"/>
        <v>205.10602115143797</v>
      </c>
    </row>
    <row r="5122" spans="1:5">
      <c r="A5122" s="5">
        <f t="shared" si="403"/>
        <v>512100000</v>
      </c>
      <c r="B5122" s="5">
        <f t="shared" si="401"/>
        <v>0.12538960978055325</v>
      </c>
      <c r="C5122" s="5">
        <f t="shared" si="404"/>
        <v>0.15748934988437488</v>
      </c>
      <c r="D5122">
        <f t="shared" si="405"/>
        <v>396.82511649764933</v>
      </c>
      <c r="E5122" s="5">
        <f t="shared" si="402"/>
        <v>205.06637656537515</v>
      </c>
    </row>
    <row r="5123" spans="1:5">
      <c r="A5123" s="5">
        <f t="shared" si="403"/>
        <v>512200000</v>
      </c>
      <c r="B5123" s="5">
        <f t="shared" ref="B5123:B5186" si="406">A5123/(PI()*1300000000)</f>
        <v>0.12541409515641352</v>
      </c>
      <c r="C5123" s="5">
        <f t="shared" si="404"/>
        <v>0.1575201035164554</v>
      </c>
      <c r="D5123">
        <f t="shared" si="405"/>
        <v>396.74764185561543</v>
      </c>
      <c r="E5123" s="5">
        <f t="shared" ref="E5123:E5186" si="407">($G$2*299792458/$G$6/2*9)^2/(4*$G$3*A5123)*(1+($G$7*$G$3*A5123)/($G$2*299792458/$G$6/2*9))^2</f>
        <v>205.02674745983632</v>
      </c>
    </row>
    <row r="5124" spans="1:5">
      <c r="A5124" s="5">
        <f t="shared" si="403"/>
        <v>512300000</v>
      </c>
      <c r="B5124" s="5">
        <f t="shared" si="406"/>
        <v>0.12543858053227383</v>
      </c>
      <c r="C5124" s="5">
        <f t="shared" si="404"/>
        <v>0.15755085714853592</v>
      </c>
      <c r="D5124">
        <f t="shared" si="405"/>
        <v>396.67019745939143</v>
      </c>
      <c r="E5124" s="5">
        <f t="shared" si="407"/>
        <v>204.98713382575625</v>
      </c>
    </row>
    <row r="5125" spans="1:5">
      <c r="A5125" s="5">
        <f t="shared" si="403"/>
        <v>512400000</v>
      </c>
      <c r="B5125" s="5">
        <f t="shared" si="406"/>
        <v>0.12546306590813411</v>
      </c>
      <c r="C5125" s="5">
        <f t="shared" si="404"/>
        <v>0.15758161078061644</v>
      </c>
      <c r="D5125">
        <f t="shared" si="405"/>
        <v>396.59278329126903</v>
      </c>
      <c r="E5125" s="5">
        <f t="shared" si="407"/>
        <v>204.94753565407669</v>
      </c>
    </row>
    <row r="5126" spans="1:5">
      <c r="A5126" s="5">
        <f t="shared" si="403"/>
        <v>512500000</v>
      </c>
      <c r="B5126" s="5">
        <f t="shared" si="406"/>
        <v>0.12548755128399441</v>
      </c>
      <c r="C5126" s="5">
        <f t="shared" si="404"/>
        <v>0.15761236441269696</v>
      </c>
      <c r="D5126">
        <f t="shared" si="405"/>
        <v>396.5153993335536</v>
      </c>
      <c r="E5126" s="5">
        <f t="shared" si="407"/>
        <v>204.90795293574647</v>
      </c>
    </row>
    <row r="5127" spans="1:5">
      <c r="A5127" s="5">
        <f t="shared" si="403"/>
        <v>512600000</v>
      </c>
      <c r="B5127" s="5">
        <f t="shared" si="406"/>
        <v>0.12551203665985469</v>
      </c>
      <c r="C5127" s="5">
        <f t="shared" si="404"/>
        <v>0.15764311804477751</v>
      </c>
      <c r="D5127">
        <f t="shared" si="405"/>
        <v>396.43804556856452</v>
      </c>
      <c r="E5127" s="5">
        <f t="shared" si="407"/>
        <v>204.86838566172148</v>
      </c>
    </row>
    <row r="5128" spans="1:5">
      <c r="A5128" s="5">
        <f t="shared" si="403"/>
        <v>512700000</v>
      </c>
      <c r="B5128" s="5">
        <f t="shared" si="406"/>
        <v>0.125536522035715</v>
      </c>
      <c r="C5128" s="5">
        <f t="shared" si="404"/>
        <v>0.15767387167685804</v>
      </c>
      <c r="D5128">
        <f t="shared" si="405"/>
        <v>396.36072197863513</v>
      </c>
      <c r="E5128" s="5">
        <f t="shared" si="407"/>
        <v>204.8288338229647</v>
      </c>
    </row>
    <row r="5129" spans="1:5">
      <c r="A5129" s="5">
        <f t="shared" si="403"/>
        <v>512800000</v>
      </c>
      <c r="B5129" s="5">
        <f t="shared" si="406"/>
        <v>0.12556100741157528</v>
      </c>
      <c r="C5129" s="5">
        <f t="shared" si="404"/>
        <v>0.15770462530893856</v>
      </c>
      <c r="D5129">
        <f t="shared" si="405"/>
        <v>396.28342854611196</v>
      </c>
      <c r="E5129" s="5">
        <f t="shared" si="407"/>
        <v>204.78929741044618</v>
      </c>
    </row>
    <row r="5130" spans="1:5">
      <c r="A5130" s="5">
        <f t="shared" si="403"/>
        <v>512900000</v>
      </c>
      <c r="B5130" s="5">
        <f t="shared" si="406"/>
        <v>0.12558549278743558</v>
      </c>
      <c r="C5130" s="5">
        <f t="shared" si="404"/>
        <v>0.15773537894101908</v>
      </c>
      <c r="D5130">
        <f t="shared" si="405"/>
        <v>396.20616525335589</v>
      </c>
      <c r="E5130" s="5">
        <f t="shared" si="407"/>
        <v>204.74977641514286</v>
      </c>
    </row>
    <row r="5131" spans="1:5">
      <c r="A5131" s="5">
        <f t="shared" si="403"/>
        <v>513000000</v>
      </c>
      <c r="B5131" s="5">
        <f t="shared" si="406"/>
        <v>0.12560997816329586</v>
      </c>
      <c r="C5131" s="5">
        <f t="shared" si="404"/>
        <v>0.1577661325730996</v>
      </c>
      <c r="D5131">
        <f t="shared" si="405"/>
        <v>396.12893208274119</v>
      </c>
      <c r="E5131" s="5">
        <f t="shared" si="407"/>
        <v>204.71027082803886</v>
      </c>
    </row>
    <row r="5132" spans="1:5">
      <c r="A5132" s="5">
        <f t="shared" si="403"/>
        <v>513100000</v>
      </c>
      <c r="B5132" s="5">
        <f t="shared" si="406"/>
        <v>0.12563446353915617</v>
      </c>
      <c r="C5132" s="5">
        <f t="shared" si="404"/>
        <v>0.15779688620518015</v>
      </c>
      <c r="D5132">
        <f t="shared" si="405"/>
        <v>396.05172901665605</v>
      </c>
      <c r="E5132" s="5">
        <f t="shared" si="407"/>
        <v>204.67078064012529</v>
      </c>
    </row>
    <row r="5133" spans="1:5">
      <c r="A5133" s="5">
        <f t="shared" si="403"/>
        <v>513200000</v>
      </c>
      <c r="B5133" s="5">
        <f t="shared" si="406"/>
        <v>0.12565894891501644</v>
      </c>
      <c r="C5133" s="5">
        <f t="shared" si="404"/>
        <v>0.15782763983726067</v>
      </c>
      <c r="D5133">
        <f t="shared" si="405"/>
        <v>395.97455603750228</v>
      </c>
      <c r="E5133" s="5">
        <f t="shared" si="407"/>
        <v>204.63130584240034</v>
      </c>
    </row>
    <row r="5134" spans="1:5">
      <c r="A5134" s="5">
        <f t="shared" si="403"/>
        <v>513300000</v>
      </c>
      <c r="B5134" s="5">
        <f t="shared" si="406"/>
        <v>0.12568343429087675</v>
      </c>
      <c r="C5134" s="5">
        <f t="shared" si="404"/>
        <v>0.15785839346934119</v>
      </c>
      <c r="D5134">
        <f t="shared" si="405"/>
        <v>395.89741312769576</v>
      </c>
      <c r="E5134" s="5">
        <f t="shared" si="407"/>
        <v>204.59184642586911</v>
      </c>
    </row>
    <row r="5135" spans="1:5">
      <c r="A5135" s="5">
        <f t="shared" si="403"/>
        <v>513400000</v>
      </c>
      <c r="B5135" s="5">
        <f t="shared" si="406"/>
        <v>0.12570791966673703</v>
      </c>
      <c r="C5135" s="5">
        <f t="shared" si="404"/>
        <v>0.15788914710142171</v>
      </c>
      <c r="D5135">
        <f t="shared" si="405"/>
        <v>395.82030026966538</v>
      </c>
      <c r="E5135" s="5">
        <f t="shared" si="407"/>
        <v>204.55240238154377</v>
      </c>
    </row>
    <row r="5136" spans="1:5">
      <c r="A5136" s="5">
        <f t="shared" si="403"/>
        <v>513500000</v>
      </c>
      <c r="B5136" s="5">
        <f t="shared" si="406"/>
        <v>0.12573240504259733</v>
      </c>
      <c r="C5136" s="5">
        <f t="shared" si="404"/>
        <v>0.15791990073350223</v>
      </c>
      <c r="D5136">
        <f t="shared" si="405"/>
        <v>395.74321744585438</v>
      </c>
      <c r="E5136" s="5">
        <f t="shared" si="407"/>
        <v>204.5129737004435</v>
      </c>
    </row>
    <row r="5137" spans="1:5">
      <c r="A5137" s="5">
        <f t="shared" si="403"/>
        <v>513600000</v>
      </c>
      <c r="B5137" s="5">
        <f t="shared" si="406"/>
        <v>0.12575689041845761</v>
      </c>
      <c r="C5137" s="5">
        <f t="shared" si="404"/>
        <v>0.15795065436558275</v>
      </c>
      <c r="D5137">
        <f t="shared" si="405"/>
        <v>395.66616463871929</v>
      </c>
      <c r="E5137" s="5">
        <f t="shared" si="407"/>
        <v>204.47356037359447</v>
      </c>
    </row>
    <row r="5138" spans="1:5">
      <c r="A5138" s="5">
        <f t="shared" si="403"/>
        <v>513700000</v>
      </c>
      <c r="B5138" s="5">
        <f t="shared" si="406"/>
        <v>0.12578137579431792</v>
      </c>
      <c r="C5138" s="5">
        <f t="shared" si="404"/>
        <v>0.1579814079976633</v>
      </c>
      <c r="D5138">
        <f t="shared" si="405"/>
        <v>395.5891418307304</v>
      </c>
      <c r="E5138" s="5">
        <f t="shared" si="407"/>
        <v>204.43416239202983</v>
      </c>
    </row>
    <row r="5139" spans="1:5">
      <c r="A5139" s="5">
        <f t="shared" si="403"/>
        <v>513800000</v>
      </c>
      <c r="B5139" s="5">
        <f t="shared" si="406"/>
        <v>0.1258058611701782</v>
      </c>
      <c r="C5139" s="5">
        <f t="shared" si="404"/>
        <v>0.15801216162974382</v>
      </c>
      <c r="D5139">
        <f t="shared" si="405"/>
        <v>395.51214900437179</v>
      </c>
      <c r="E5139" s="5">
        <f t="shared" si="407"/>
        <v>204.39477974678957</v>
      </c>
    </row>
    <row r="5140" spans="1:5">
      <c r="A5140" s="5">
        <f t="shared" si="403"/>
        <v>513900000</v>
      </c>
      <c r="B5140" s="5">
        <f t="shared" si="406"/>
        <v>0.1258303465460385</v>
      </c>
      <c r="C5140" s="5">
        <f t="shared" si="404"/>
        <v>0.15804291526182435</v>
      </c>
      <c r="D5140">
        <f t="shared" si="405"/>
        <v>395.43518614214094</v>
      </c>
      <c r="E5140" s="5">
        <f t="shared" si="407"/>
        <v>204.35541242892086</v>
      </c>
    </row>
    <row r="5141" spans="1:5">
      <c r="A5141" s="5">
        <f t="shared" si="403"/>
        <v>514000000</v>
      </c>
      <c r="B5141" s="5">
        <f t="shared" si="406"/>
        <v>0.12585483192189878</v>
      </c>
      <c r="C5141" s="5">
        <f t="shared" si="404"/>
        <v>0.15807366889390487</v>
      </c>
      <c r="D5141">
        <f t="shared" si="405"/>
        <v>395.35825322654904</v>
      </c>
      <c r="E5141" s="5">
        <f t="shared" si="407"/>
        <v>204.31606042947783</v>
      </c>
    </row>
    <row r="5142" spans="1:5">
      <c r="A5142" s="5">
        <f t="shared" si="403"/>
        <v>514100000</v>
      </c>
      <c r="B5142" s="5">
        <f t="shared" si="406"/>
        <v>0.12587931729775909</v>
      </c>
      <c r="C5142" s="5">
        <f t="shared" si="404"/>
        <v>0.15810442252598539</v>
      </c>
      <c r="D5142">
        <f t="shared" si="405"/>
        <v>395.28135024012101</v>
      </c>
      <c r="E5142" s="5">
        <f t="shared" si="407"/>
        <v>204.27672373952143</v>
      </c>
    </row>
    <row r="5143" spans="1:5">
      <c r="A5143" s="5">
        <f t="shared" si="403"/>
        <v>514200000</v>
      </c>
      <c r="B5143" s="5">
        <f t="shared" si="406"/>
        <v>0.12590380267361936</v>
      </c>
      <c r="C5143" s="5">
        <f t="shared" si="404"/>
        <v>0.15813517615806594</v>
      </c>
      <c r="D5143">
        <f t="shared" si="405"/>
        <v>395.20447716539513</v>
      </c>
      <c r="E5143" s="5">
        <f t="shared" si="407"/>
        <v>204.23740235011971</v>
      </c>
    </row>
    <row r="5144" spans="1:5">
      <c r="A5144" s="5">
        <f t="shared" si="403"/>
        <v>514300000</v>
      </c>
      <c r="B5144" s="5">
        <f t="shared" si="406"/>
        <v>0.12592828804947967</v>
      </c>
      <c r="C5144" s="5">
        <f t="shared" si="404"/>
        <v>0.15816592979014646</v>
      </c>
      <c r="D5144">
        <f t="shared" si="405"/>
        <v>395.12763398492365</v>
      </c>
      <c r="E5144" s="5">
        <f t="shared" si="407"/>
        <v>204.19809625234745</v>
      </c>
    </row>
    <row r="5145" spans="1:5">
      <c r="A5145" s="5">
        <f t="shared" si="403"/>
        <v>514400000</v>
      </c>
      <c r="B5145" s="5">
        <f t="shared" si="406"/>
        <v>0.12595277342533995</v>
      </c>
      <c r="C5145" s="5">
        <f t="shared" si="404"/>
        <v>0.15819668342222698</v>
      </c>
      <c r="D5145">
        <f t="shared" si="405"/>
        <v>395.05082068127183</v>
      </c>
      <c r="E5145" s="5">
        <f t="shared" si="407"/>
        <v>204.1588054372867</v>
      </c>
    </row>
    <row r="5146" spans="1:5">
      <c r="A5146" s="5">
        <f t="shared" si="403"/>
        <v>514500000</v>
      </c>
      <c r="B5146" s="5">
        <f t="shared" si="406"/>
        <v>0.12597725880120025</v>
      </c>
      <c r="C5146" s="5">
        <f t="shared" si="404"/>
        <v>0.1582274370543075</v>
      </c>
      <c r="D5146">
        <f t="shared" si="405"/>
        <v>394.97403723701893</v>
      </c>
      <c r="E5146" s="5">
        <f t="shared" si="407"/>
        <v>204.11952989602611</v>
      </c>
    </row>
    <row r="5147" spans="1:5">
      <c r="A5147" s="5">
        <f t="shared" si="403"/>
        <v>514600000</v>
      </c>
      <c r="B5147" s="5">
        <f t="shared" si="406"/>
        <v>0.12600174417706053</v>
      </c>
      <c r="C5147" s="5">
        <f t="shared" si="404"/>
        <v>0.15825819068638802</v>
      </c>
      <c r="D5147">
        <f t="shared" si="405"/>
        <v>394.89728363475751</v>
      </c>
      <c r="E5147" s="5">
        <f t="shared" si="407"/>
        <v>204.08026961966155</v>
      </c>
    </row>
    <row r="5148" spans="1:5">
      <c r="A5148" s="5">
        <f t="shared" si="403"/>
        <v>514700000</v>
      </c>
      <c r="B5148" s="5">
        <f t="shared" si="406"/>
        <v>0.12602622955292084</v>
      </c>
      <c r="C5148" s="5">
        <f t="shared" si="404"/>
        <v>0.15828894431846854</v>
      </c>
      <c r="D5148">
        <f t="shared" si="405"/>
        <v>394.82055985709388</v>
      </c>
      <c r="E5148" s="5">
        <f t="shared" si="407"/>
        <v>204.04102459929555</v>
      </c>
    </row>
    <row r="5149" spans="1:5">
      <c r="A5149" s="5">
        <f t="shared" si="403"/>
        <v>514800000</v>
      </c>
      <c r="B5149" s="5">
        <f t="shared" si="406"/>
        <v>0.12605071492878112</v>
      </c>
      <c r="C5149" s="5">
        <f t="shared" si="404"/>
        <v>0.15831969795054909</v>
      </c>
      <c r="D5149">
        <f t="shared" si="405"/>
        <v>394.74386588664771</v>
      </c>
      <c r="E5149" s="5">
        <f t="shared" si="407"/>
        <v>204.00179482603761</v>
      </c>
    </row>
    <row r="5150" spans="1:5">
      <c r="A5150" s="5">
        <f t="shared" si="403"/>
        <v>514900000</v>
      </c>
      <c r="B5150" s="5">
        <f t="shared" si="406"/>
        <v>0.12607520030464139</v>
      </c>
      <c r="C5150" s="5">
        <f t="shared" si="404"/>
        <v>0.15835045158262961</v>
      </c>
      <c r="D5150">
        <f t="shared" si="405"/>
        <v>394.66720170605203</v>
      </c>
      <c r="E5150" s="5">
        <f t="shared" si="407"/>
        <v>203.96258029100434</v>
      </c>
    </row>
    <row r="5151" spans="1:5">
      <c r="A5151" s="5">
        <f t="shared" si="403"/>
        <v>515000000</v>
      </c>
      <c r="B5151" s="5">
        <f t="shared" si="406"/>
        <v>0.1260996856805017</v>
      </c>
      <c r="C5151" s="5">
        <f t="shared" si="404"/>
        <v>0.15838120521471014</v>
      </c>
      <c r="D5151">
        <f t="shared" si="405"/>
        <v>394.59056729795384</v>
      </c>
      <c r="E5151" s="5">
        <f t="shared" si="407"/>
        <v>203.92338098531903</v>
      </c>
    </row>
    <row r="5152" spans="1:5">
      <c r="A5152" s="5">
        <f t="shared" si="403"/>
        <v>515100000</v>
      </c>
      <c r="B5152" s="5">
        <f t="shared" si="406"/>
        <v>0.12612417105636198</v>
      </c>
      <c r="C5152" s="5">
        <f t="shared" si="404"/>
        <v>0.15841195884679066</v>
      </c>
      <c r="D5152">
        <f t="shared" si="405"/>
        <v>394.51396264501307</v>
      </c>
      <c r="E5152" s="5">
        <f t="shared" si="407"/>
        <v>203.88419690011193</v>
      </c>
    </row>
    <row r="5153" spans="1:5">
      <c r="A5153" s="5">
        <f t="shared" si="403"/>
        <v>515200000</v>
      </c>
      <c r="B5153" s="5">
        <f t="shared" si="406"/>
        <v>0.12614865643222228</v>
      </c>
      <c r="C5153" s="5">
        <f t="shared" si="404"/>
        <v>0.15844271247887118</v>
      </c>
      <c r="D5153">
        <f t="shared" si="405"/>
        <v>394.43738772990338</v>
      </c>
      <c r="E5153" s="5">
        <f t="shared" si="407"/>
        <v>203.84502802652025</v>
      </c>
    </row>
    <row r="5154" spans="1:5">
      <c r="A5154" s="5">
        <f t="shared" si="403"/>
        <v>515300000</v>
      </c>
      <c r="B5154" s="5">
        <f t="shared" si="406"/>
        <v>0.12617314180808256</v>
      </c>
      <c r="C5154" s="5">
        <f t="shared" si="404"/>
        <v>0.1584734661109517</v>
      </c>
      <c r="D5154">
        <f t="shared" si="405"/>
        <v>394.36084253531192</v>
      </c>
      <c r="E5154" s="5">
        <f t="shared" si="407"/>
        <v>203.80587435568793</v>
      </c>
    </row>
    <row r="5155" spans="1:5">
      <c r="A5155" s="5">
        <f t="shared" si="403"/>
        <v>515400000</v>
      </c>
      <c r="B5155" s="5">
        <f t="shared" si="406"/>
        <v>0.12619762718394287</v>
      </c>
      <c r="C5155" s="5">
        <f t="shared" si="404"/>
        <v>0.15850421974303225</v>
      </c>
      <c r="D5155">
        <f t="shared" si="405"/>
        <v>394.28432704393913</v>
      </c>
      <c r="E5155" s="5">
        <f t="shared" si="407"/>
        <v>203.7667358787659</v>
      </c>
    </row>
    <row r="5156" spans="1:5">
      <c r="A5156" s="5">
        <f t="shared" si="403"/>
        <v>515500000</v>
      </c>
      <c r="B5156" s="5">
        <f t="shared" si="406"/>
        <v>0.12622211255980315</v>
      </c>
      <c r="C5156" s="5">
        <f t="shared" si="404"/>
        <v>0.15853497337511277</v>
      </c>
      <c r="D5156">
        <f t="shared" si="405"/>
        <v>394.20784123849893</v>
      </c>
      <c r="E5156" s="5">
        <f t="shared" si="407"/>
        <v>203.72761258691207</v>
      </c>
    </row>
    <row r="5157" spans="1:5">
      <c r="A5157" s="5">
        <f t="shared" si="403"/>
        <v>515600000</v>
      </c>
      <c r="B5157" s="5">
        <f t="shared" si="406"/>
        <v>0.12624659793566345</v>
      </c>
      <c r="C5157" s="5">
        <f t="shared" si="404"/>
        <v>0.15856572700719329</v>
      </c>
      <c r="D5157">
        <f t="shared" si="405"/>
        <v>394.13138510171882</v>
      </c>
      <c r="E5157" s="5">
        <f t="shared" si="407"/>
        <v>203.6885044712908</v>
      </c>
    </row>
    <row r="5158" spans="1:5">
      <c r="A5158" s="5">
        <f t="shared" si="403"/>
        <v>515700000</v>
      </c>
      <c r="B5158" s="5">
        <f t="shared" si="406"/>
        <v>0.12627108331152373</v>
      </c>
      <c r="C5158" s="5">
        <f t="shared" si="404"/>
        <v>0.15859648063927381</v>
      </c>
      <c r="D5158">
        <f t="shared" si="405"/>
        <v>394.05495861633938</v>
      </c>
      <c r="E5158" s="5">
        <f t="shared" si="407"/>
        <v>203.64941152307367</v>
      </c>
    </row>
    <row r="5159" spans="1:5">
      <c r="A5159" s="5">
        <f t="shared" si="403"/>
        <v>515800000</v>
      </c>
      <c r="B5159" s="5">
        <f t="shared" si="406"/>
        <v>0.12629556868738404</v>
      </c>
      <c r="C5159" s="5">
        <f t="shared" si="404"/>
        <v>0.15862723427135433</v>
      </c>
      <c r="D5159">
        <f t="shared" si="405"/>
        <v>393.97856176511488</v>
      </c>
      <c r="E5159" s="5">
        <f t="shared" si="407"/>
        <v>203.61033373343901</v>
      </c>
    </row>
    <row r="5160" spans="1:5">
      <c r="A5160" s="5">
        <f t="shared" si="403"/>
        <v>515900000</v>
      </c>
      <c r="B5160" s="5">
        <f t="shared" si="406"/>
        <v>0.12632005406324431</v>
      </c>
      <c r="C5160" s="5">
        <f t="shared" si="404"/>
        <v>0.15865798790343488</v>
      </c>
      <c r="D5160">
        <f t="shared" si="405"/>
        <v>393.90219453081249</v>
      </c>
      <c r="E5160" s="5">
        <f t="shared" si="407"/>
        <v>203.57127109357202</v>
      </c>
    </row>
    <row r="5161" spans="1:5">
      <c r="A5161" s="5">
        <f t="shared" si="403"/>
        <v>516000000</v>
      </c>
      <c r="B5161" s="5">
        <f t="shared" si="406"/>
        <v>0.12634453943910462</v>
      </c>
      <c r="C5161" s="5">
        <f t="shared" si="404"/>
        <v>0.1586887415355154</v>
      </c>
      <c r="D5161">
        <f t="shared" si="405"/>
        <v>393.82585689621362</v>
      </c>
      <c r="E5161" s="5">
        <f t="shared" si="407"/>
        <v>203.53222359466466</v>
      </c>
    </row>
    <row r="5162" spans="1:5">
      <c r="A5162" s="5">
        <f t="shared" si="403"/>
        <v>516100000</v>
      </c>
      <c r="B5162" s="5">
        <f t="shared" si="406"/>
        <v>0.1263690248149649</v>
      </c>
      <c r="C5162" s="5">
        <f t="shared" si="404"/>
        <v>0.15871949516759593</v>
      </c>
      <c r="D5162">
        <f t="shared" si="405"/>
        <v>393.74954884411204</v>
      </c>
      <c r="E5162" s="5">
        <f t="shared" si="407"/>
        <v>203.49319122791579</v>
      </c>
    </row>
    <row r="5163" spans="1:5">
      <c r="A5163" s="5">
        <f t="shared" si="403"/>
        <v>516200000</v>
      </c>
      <c r="B5163" s="5">
        <f t="shared" si="406"/>
        <v>0.1263935101908252</v>
      </c>
      <c r="C5163" s="5">
        <f t="shared" si="404"/>
        <v>0.15875024879967645</v>
      </c>
      <c r="D5163">
        <f t="shared" si="405"/>
        <v>393.6732703573154</v>
      </c>
      <c r="E5163" s="5">
        <f t="shared" si="407"/>
        <v>203.45417398453102</v>
      </c>
    </row>
    <row r="5164" spans="1:5">
      <c r="A5164" s="5">
        <f t="shared" si="403"/>
        <v>516300000</v>
      </c>
      <c r="B5164" s="5">
        <f t="shared" si="406"/>
        <v>0.12641799556668548</v>
      </c>
      <c r="C5164" s="5">
        <f t="shared" si="404"/>
        <v>0.15878100243175697</v>
      </c>
      <c r="D5164">
        <f t="shared" si="405"/>
        <v>393.59702141864466</v>
      </c>
      <c r="E5164" s="5">
        <f t="shared" si="407"/>
        <v>203.41517185572278</v>
      </c>
    </row>
    <row r="5165" spans="1:5">
      <c r="A5165" s="5">
        <f t="shared" si="403"/>
        <v>516400000</v>
      </c>
      <c r="B5165" s="5">
        <f t="shared" si="406"/>
        <v>0.12644248094254579</v>
      </c>
      <c r="C5165" s="5">
        <f t="shared" si="404"/>
        <v>0.15881175606383749</v>
      </c>
      <c r="D5165">
        <f t="shared" si="405"/>
        <v>393.52080201093383</v>
      </c>
      <c r="E5165" s="5">
        <f t="shared" si="407"/>
        <v>203.37618483271044</v>
      </c>
    </row>
    <row r="5166" spans="1:5">
      <c r="A5166" s="5">
        <f t="shared" ref="A5166:A5229" si="408">A5165+100000</f>
        <v>516500000</v>
      </c>
      <c r="B5166" s="5">
        <f t="shared" si="406"/>
        <v>0.12646696631840607</v>
      </c>
      <c r="C5166" s="5">
        <f t="shared" ref="C5166:C5229" si="409">1.256*A5166/(PI()*$G$6)</f>
        <v>0.15884250969591804</v>
      </c>
      <c r="D5166">
        <f t="shared" ref="D5166:D5229" si="410">($G$2*299792458/$G$6/2*9)^2/(4*$G$3*A5166*(1-EXP(-(C5166/B5166)))^2)</f>
        <v>393.44461211703037</v>
      </c>
      <c r="E5166" s="5">
        <f t="shared" si="407"/>
        <v>203.33721290671991</v>
      </c>
    </row>
    <row r="5167" spans="1:5">
      <c r="A5167" s="5">
        <f t="shared" si="408"/>
        <v>516600000</v>
      </c>
      <c r="B5167" s="5">
        <f t="shared" si="406"/>
        <v>0.12649145169426637</v>
      </c>
      <c r="C5167" s="5">
        <f t="shared" si="409"/>
        <v>0.15887326332799856</v>
      </c>
      <c r="D5167">
        <f t="shared" si="410"/>
        <v>393.36845171979525</v>
      </c>
      <c r="E5167" s="5">
        <f t="shared" si="407"/>
        <v>203.29825606898416</v>
      </c>
    </row>
    <row r="5168" spans="1:5">
      <c r="A5168" s="5">
        <f t="shared" si="408"/>
        <v>516700000</v>
      </c>
      <c r="B5168" s="5">
        <f t="shared" si="406"/>
        <v>0.12651593707012665</v>
      </c>
      <c r="C5168" s="5">
        <f t="shared" si="409"/>
        <v>0.15890401696007908</v>
      </c>
      <c r="D5168">
        <f t="shared" si="410"/>
        <v>393.29232080210227</v>
      </c>
      <c r="E5168" s="5">
        <f t="shared" si="407"/>
        <v>203.25931431074275</v>
      </c>
    </row>
    <row r="5169" spans="1:5">
      <c r="A5169" s="5">
        <f t="shared" si="408"/>
        <v>516800000</v>
      </c>
      <c r="B5169" s="5">
        <f t="shared" si="406"/>
        <v>0.12654042244598696</v>
      </c>
      <c r="C5169" s="5">
        <f t="shared" si="409"/>
        <v>0.1589347705921596</v>
      </c>
      <c r="D5169">
        <f t="shared" si="410"/>
        <v>393.21621934683867</v>
      </c>
      <c r="E5169" s="5">
        <f t="shared" si="407"/>
        <v>203.22038762324217</v>
      </c>
    </row>
    <row r="5170" spans="1:5">
      <c r="A5170" s="5">
        <f t="shared" si="408"/>
        <v>516900000</v>
      </c>
      <c r="B5170" s="5">
        <f t="shared" si="406"/>
        <v>0.12656490782184723</v>
      </c>
      <c r="C5170" s="5">
        <f t="shared" si="409"/>
        <v>0.15896552422424012</v>
      </c>
      <c r="D5170">
        <f t="shared" si="410"/>
        <v>393.14014733690504</v>
      </c>
      <c r="E5170" s="5">
        <f t="shared" si="407"/>
        <v>203.18147599773556</v>
      </c>
    </row>
    <row r="5171" spans="1:5">
      <c r="A5171" s="5">
        <f t="shared" si="408"/>
        <v>517000000</v>
      </c>
      <c r="B5171" s="5">
        <f t="shared" si="406"/>
        <v>0.12658939319770754</v>
      </c>
      <c r="C5171" s="5">
        <f t="shared" si="409"/>
        <v>0.15899627785632067</v>
      </c>
      <c r="D5171">
        <f t="shared" si="410"/>
        <v>393.06410475521517</v>
      </c>
      <c r="E5171" s="5">
        <f t="shared" si="407"/>
        <v>203.14257942548292</v>
      </c>
    </row>
    <row r="5172" spans="1:5">
      <c r="A5172" s="5">
        <f t="shared" si="408"/>
        <v>517100000</v>
      </c>
      <c r="B5172" s="5">
        <f t="shared" si="406"/>
        <v>0.12661387857356782</v>
      </c>
      <c r="C5172" s="5">
        <f t="shared" si="409"/>
        <v>0.15902703148840119</v>
      </c>
      <c r="D5172">
        <f t="shared" si="410"/>
        <v>392.98809158469578</v>
      </c>
      <c r="E5172" s="5">
        <f t="shared" si="407"/>
        <v>203.103697897751</v>
      </c>
    </row>
    <row r="5173" spans="1:5">
      <c r="A5173" s="5">
        <f t="shared" si="408"/>
        <v>517200000</v>
      </c>
      <c r="B5173" s="5">
        <f t="shared" si="406"/>
        <v>0.12663836394942812</v>
      </c>
      <c r="C5173" s="5">
        <f t="shared" si="409"/>
        <v>0.15905778512048172</v>
      </c>
      <c r="D5173">
        <f t="shared" si="410"/>
        <v>392.91210780828737</v>
      </c>
      <c r="E5173" s="5">
        <f t="shared" si="407"/>
        <v>203.06483140581324</v>
      </c>
    </row>
    <row r="5174" spans="1:5">
      <c r="A5174" s="5">
        <f t="shared" si="408"/>
        <v>517300000</v>
      </c>
      <c r="B5174" s="5">
        <f t="shared" si="406"/>
        <v>0.1266628493252884</v>
      </c>
      <c r="C5174" s="5">
        <f t="shared" si="409"/>
        <v>0.15908853875256224</v>
      </c>
      <c r="D5174">
        <f t="shared" si="410"/>
        <v>392.83615340894306</v>
      </c>
      <c r="E5174" s="5">
        <f t="shared" si="407"/>
        <v>203.02597994094995</v>
      </c>
    </row>
    <row r="5175" spans="1:5">
      <c r="A5175" s="5">
        <f t="shared" si="408"/>
        <v>517400000</v>
      </c>
      <c r="B5175" s="5">
        <f t="shared" si="406"/>
        <v>0.12668733470114871</v>
      </c>
      <c r="C5175" s="5">
        <f t="shared" si="409"/>
        <v>0.15911929238464276</v>
      </c>
      <c r="D5175">
        <f t="shared" si="410"/>
        <v>392.76022836962932</v>
      </c>
      <c r="E5175" s="5">
        <f t="shared" si="407"/>
        <v>202.98714349444796</v>
      </c>
    </row>
    <row r="5176" spans="1:5">
      <c r="A5176" s="5">
        <f t="shared" si="408"/>
        <v>517500000</v>
      </c>
      <c r="B5176" s="5">
        <f t="shared" si="406"/>
        <v>0.12671182007700899</v>
      </c>
      <c r="C5176" s="5">
        <f t="shared" si="409"/>
        <v>0.15915004601672328</v>
      </c>
      <c r="D5176">
        <f t="shared" si="410"/>
        <v>392.68433267332603</v>
      </c>
      <c r="E5176" s="5">
        <f t="shared" si="407"/>
        <v>202.94832205760105</v>
      </c>
    </row>
    <row r="5177" spans="1:5">
      <c r="A5177" s="5">
        <f t="shared" si="408"/>
        <v>517600000</v>
      </c>
      <c r="B5177" s="5">
        <f t="shared" si="406"/>
        <v>0.12673630545286929</v>
      </c>
      <c r="C5177" s="5">
        <f t="shared" si="409"/>
        <v>0.15918079964880383</v>
      </c>
      <c r="D5177">
        <f t="shared" si="410"/>
        <v>392.60846630302598</v>
      </c>
      <c r="E5177" s="5">
        <f t="shared" si="407"/>
        <v>202.9095156217096</v>
      </c>
    </row>
    <row r="5178" spans="1:5">
      <c r="A5178" s="5">
        <f t="shared" si="408"/>
        <v>517700000</v>
      </c>
      <c r="B5178" s="5">
        <f t="shared" si="406"/>
        <v>0.12676079082872957</v>
      </c>
      <c r="C5178" s="5">
        <f t="shared" si="409"/>
        <v>0.15921155328088435</v>
      </c>
      <c r="D5178">
        <f t="shared" si="410"/>
        <v>392.53262924173504</v>
      </c>
      <c r="E5178" s="5">
        <f t="shared" si="407"/>
        <v>202.87072417808088</v>
      </c>
    </row>
    <row r="5179" spans="1:5">
      <c r="A5179" s="5">
        <f t="shared" si="408"/>
        <v>517800000</v>
      </c>
      <c r="B5179" s="5">
        <f t="shared" si="406"/>
        <v>0.12678527620458988</v>
      </c>
      <c r="C5179" s="5">
        <f t="shared" si="409"/>
        <v>0.15924230691296487</v>
      </c>
      <c r="D5179">
        <f t="shared" si="410"/>
        <v>392.45682147247243</v>
      </c>
      <c r="E5179" s="5">
        <f t="shared" si="407"/>
        <v>202.83194771802866</v>
      </c>
    </row>
    <row r="5180" spans="1:5">
      <c r="A5180" s="5">
        <f t="shared" si="408"/>
        <v>517900000</v>
      </c>
      <c r="B5180" s="5">
        <f t="shared" si="406"/>
        <v>0.12680976158045015</v>
      </c>
      <c r="C5180" s="5">
        <f t="shared" si="409"/>
        <v>0.15927306054504539</v>
      </c>
      <c r="D5180">
        <f t="shared" si="410"/>
        <v>392.38104297827039</v>
      </c>
      <c r="E5180" s="5">
        <f t="shared" si="407"/>
        <v>202.7931862328735</v>
      </c>
    </row>
    <row r="5181" spans="1:5">
      <c r="A5181" s="5">
        <f t="shared" si="408"/>
        <v>518000000</v>
      </c>
      <c r="B5181" s="5">
        <f t="shared" si="406"/>
        <v>0.12683424695631046</v>
      </c>
      <c r="C5181" s="5">
        <f t="shared" si="409"/>
        <v>0.15930381417712591</v>
      </c>
      <c r="D5181">
        <f t="shared" si="410"/>
        <v>392.30529374217417</v>
      </c>
      <c r="E5181" s="5">
        <f t="shared" si="407"/>
        <v>202.75443971394279</v>
      </c>
    </row>
    <row r="5182" spans="1:5">
      <c r="A5182" s="5">
        <f t="shared" si="408"/>
        <v>518100000</v>
      </c>
      <c r="B5182" s="5">
        <f t="shared" si="406"/>
        <v>0.12685873233217074</v>
      </c>
      <c r="C5182" s="5">
        <f t="shared" si="409"/>
        <v>0.15933456780920643</v>
      </c>
      <c r="D5182">
        <f t="shared" si="410"/>
        <v>392.22957374724228</v>
      </c>
      <c r="E5182" s="5">
        <f t="shared" si="407"/>
        <v>202.71570815257039</v>
      </c>
    </row>
    <row r="5183" spans="1:5">
      <c r="A5183" s="5">
        <f t="shared" si="408"/>
        <v>518200000</v>
      </c>
      <c r="B5183" s="5">
        <f t="shared" si="406"/>
        <v>0.12688321770803104</v>
      </c>
      <c r="C5183" s="5">
        <f t="shared" si="409"/>
        <v>0.15936532144128698</v>
      </c>
      <c r="D5183">
        <f t="shared" si="410"/>
        <v>392.15388297654619</v>
      </c>
      <c r="E5183" s="5">
        <f t="shared" si="407"/>
        <v>202.67699154009711</v>
      </c>
    </row>
    <row r="5184" spans="1:5">
      <c r="A5184" s="5">
        <f t="shared" si="408"/>
        <v>518300000</v>
      </c>
      <c r="B5184" s="5">
        <f t="shared" si="406"/>
        <v>0.12690770308389132</v>
      </c>
      <c r="C5184" s="5">
        <f t="shared" si="409"/>
        <v>0.1593960750733675</v>
      </c>
      <c r="D5184">
        <f t="shared" si="410"/>
        <v>392.07822141317041</v>
      </c>
      <c r="E5184" s="5">
        <f t="shared" si="407"/>
        <v>202.63828986787016</v>
      </c>
    </row>
    <row r="5185" spans="1:5">
      <c r="A5185" s="5">
        <f t="shared" si="408"/>
        <v>518400000</v>
      </c>
      <c r="B5185" s="5">
        <f t="shared" si="406"/>
        <v>0.12693218845975163</v>
      </c>
      <c r="C5185" s="5">
        <f t="shared" si="409"/>
        <v>0.15942682870544803</v>
      </c>
      <c r="D5185">
        <f t="shared" si="410"/>
        <v>392.00258904021263</v>
      </c>
      <c r="E5185" s="5">
        <f t="shared" si="407"/>
        <v>202.59960312724357</v>
      </c>
    </row>
    <row r="5186" spans="1:5">
      <c r="A5186" s="5">
        <f t="shared" si="408"/>
        <v>518500000</v>
      </c>
      <c r="B5186" s="5">
        <f t="shared" si="406"/>
        <v>0.12695667383561191</v>
      </c>
      <c r="C5186" s="5">
        <f t="shared" si="409"/>
        <v>0.15945758233752855</v>
      </c>
      <c r="D5186">
        <f t="shared" si="410"/>
        <v>391.92698584078346</v>
      </c>
      <c r="E5186" s="5">
        <f t="shared" si="407"/>
        <v>202.56093130957805</v>
      </c>
    </row>
    <row r="5187" spans="1:5">
      <c r="A5187" s="5">
        <f t="shared" si="408"/>
        <v>518600000</v>
      </c>
      <c r="B5187" s="5">
        <f t="shared" ref="B5187:B5250" si="411">A5187/(PI()*1300000000)</f>
        <v>0.12698115921147218</v>
      </c>
      <c r="C5187" s="5">
        <f t="shared" si="409"/>
        <v>0.15948833596960907</v>
      </c>
      <c r="D5187">
        <f t="shared" si="410"/>
        <v>391.85141179800661</v>
      </c>
      <c r="E5187" s="5">
        <f t="shared" ref="E5187:E5250" si="412">($G$2*299792458/$G$6/2*9)^2/(4*$G$3*A5187)*(1+($G$7*$G$3*A5187)/($G$2*299792458/$G$6/2*9))^2</f>
        <v>202.522274406241</v>
      </c>
    </row>
    <row r="5188" spans="1:5">
      <c r="A5188" s="5">
        <f t="shared" si="408"/>
        <v>518700000</v>
      </c>
      <c r="B5188" s="5">
        <f t="shared" si="411"/>
        <v>0.12700564458733249</v>
      </c>
      <c r="C5188" s="5">
        <f t="shared" si="409"/>
        <v>0.15951908960168962</v>
      </c>
      <c r="D5188">
        <f t="shared" si="410"/>
        <v>391.77586689501879</v>
      </c>
      <c r="E5188" s="5">
        <f t="shared" si="412"/>
        <v>202.48363240860644</v>
      </c>
    </row>
    <row r="5189" spans="1:5">
      <c r="A5189" s="5">
        <f t="shared" si="408"/>
        <v>518800000</v>
      </c>
      <c r="B5189" s="5">
        <f t="shared" si="411"/>
        <v>0.12703012996319277</v>
      </c>
      <c r="C5189" s="5">
        <f t="shared" si="409"/>
        <v>0.15954984323377014</v>
      </c>
      <c r="D5189">
        <f t="shared" si="410"/>
        <v>391.70035111496946</v>
      </c>
      <c r="E5189" s="5">
        <f t="shared" si="412"/>
        <v>202.44500530805499</v>
      </c>
    </row>
    <row r="5190" spans="1:5">
      <c r="A5190" s="5">
        <f t="shared" si="408"/>
        <v>518900000</v>
      </c>
      <c r="B5190" s="5">
        <f t="shared" si="411"/>
        <v>0.12705461533905307</v>
      </c>
      <c r="C5190" s="5">
        <f t="shared" si="409"/>
        <v>0.15958059686585066</v>
      </c>
      <c r="D5190">
        <f t="shared" si="410"/>
        <v>391.62486444102183</v>
      </c>
      <c r="E5190" s="5">
        <f t="shared" si="412"/>
        <v>202.40639309597395</v>
      </c>
    </row>
    <row r="5191" spans="1:5">
      <c r="A5191" s="5">
        <f t="shared" si="408"/>
        <v>519000000</v>
      </c>
      <c r="B5191" s="5">
        <f t="shared" si="411"/>
        <v>0.12707910071491335</v>
      </c>
      <c r="C5191" s="5">
        <f t="shared" si="409"/>
        <v>0.15961135049793118</v>
      </c>
      <c r="D5191">
        <f t="shared" si="410"/>
        <v>391.54940685635108</v>
      </c>
      <c r="E5191" s="5">
        <f t="shared" si="412"/>
        <v>202.36779576375741</v>
      </c>
    </row>
    <row r="5192" spans="1:5">
      <c r="A5192" s="5">
        <f t="shared" si="408"/>
        <v>519100000</v>
      </c>
      <c r="B5192" s="5">
        <f t="shared" si="411"/>
        <v>0.12710358609077366</v>
      </c>
      <c r="C5192" s="5">
        <f t="shared" si="409"/>
        <v>0.1596421041300117</v>
      </c>
      <c r="D5192">
        <f t="shared" si="410"/>
        <v>391.47397834414608</v>
      </c>
      <c r="E5192" s="5">
        <f t="shared" si="412"/>
        <v>202.32921330280573</v>
      </c>
    </row>
    <row r="5193" spans="1:5">
      <c r="A5193" s="5">
        <f t="shared" si="408"/>
        <v>519200000</v>
      </c>
      <c r="B5193" s="5">
        <f t="shared" si="411"/>
        <v>0.12712807146663394</v>
      </c>
      <c r="C5193" s="5">
        <f t="shared" si="409"/>
        <v>0.15967285776209222</v>
      </c>
      <c r="D5193">
        <f t="shared" si="410"/>
        <v>391.39857888760832</v>
      </c>
      <c r="E5193" s="5">
        <f t="shared" si="412"/>
        <v>202.29064570452624</v>
      </c>
    </row>
    <row r="5194" spans="1:5">
      <c r="A5194" s="5">
        <f t="shared" si="408"/>
        <v>519300000</v>
      </c>
      <c r="B5194" s="5">
        <f t="shared" si="411"/>
        <v>0.12715255684249424</v>
      </c>
      <c r="C5194" s="5">
        <f t="shared" si="409"/>
        <v>0.15970361139417277</v>
      </c>
      <c r="D5194">
        <f t="shared" si="410"/>
        <v>391.32320846995231</v>
      </c>
      <c r="E5194" s="5">
        <f t="shared" si="412"/>
        <v>202.25209296033273</v>
      </c>
    </row>
    <row r="5195" spans="1:5">
      <c r="A5195" s="5">
        <f t="shared" si="408"/>
        <v>519400000</v>
      </c>
      <c r="B5195" s="5">
        <f t="shared" si="411"/>
        <v>0.12717704221835452</v>
      </c>
      <c r="C5195" s="5">
        <f t="shared" si="409"/>
        <v>0.15973436502625329</v>
      </c>
      <c r="D5195">
        <f t="shared" si="410"/>
        <v>391.24786707440541</v>
      </c>
      <c r="E5195" s="5">
        <f t="shared" si="412"/>
        <v>202.21355506164568</v>
      </c>
    </row>
    <row r="5196" spans="1:5">
      <c r="A5196" s="5">
        <f t="shared" si="408"/>
        <v>519500000</v>
      </c>
      <c r="B5196" s="5">
        <f t="shared" si="411"/>
        <v>0.12720152759421482</v>
      </c>
      <c r="C5196" s="5">
        <f t="shared" si="409"/>
        <v>0.15976511865833382</v>
      </c>
      <c r="D5196">
        <f t="shared" si="410"/>
        <v>391.17255468420831</v>
      </c>
      <c r="E5196" s="5">
        <f t="shared" si="412"/>
        <v>202.17503199989198</v>
      </c>
    </row>
    <row r="5197" spans="1:5">
      <c r="A5197" s="5">
        <f t="shared" si="408"/>
        <v>519600000</v>
      </c>
      <c r="B5197" s="5">
        <f t="shared" si="411"/>
        <v>0.1272260129700751</v>
      </c>
      <c r="C5197" s="5">
        <f t="shared" si="409"/>
        <v>0.15979587229041434</v>
      </c>
      <c r="D5197">
        <f t="shared" si="410"/>
        <v>391.09727128261397</v>
      </c>
      <c r="E5197" s="5">
        <f t="shared" si="412"/>
        <v>202.13652376650552</v>
      </c>
    </row>
    <row r="5198" spans="1:5">
      <c r="A5198" s="5">
        <f t="shared" si="408"/>
        <v>519700000</v>
      </c>
      <c r="B5198" s="5">
        <f t="shared" si="411"/>
        <v>0.12725049834593541</v>
      </c>
      <c r="C5198" s="5">
        <f t="shared" si="409"/>
        <v>0.15982662592249486</v>
      </c>
      <c r="D5198">
        <f t="shared" si="410"/>
        <v>391.02201685288867</v>
      </c>
      <c r="E5198" s="5">
        <f t="shared" si="412"/>
        <v>202.09803035292637</v>
      </c>
    </row>
    <row r="5199" spans="1:5">
      <c r="A5199" s="5">
        <f t="shared" si="408"/>
        <v>519800000</v>
      </c>
      <c r="B5199" s="5">
        <f t="shared" si="411"/>
        <v>0.12727498372179569</v>
      </c>
      <c r="C5199" s="5">
        <f t="shared" si="409"/>
        <v>0.15985737955457541</v>
      </c>
      <c r="D5199">
        <f t="shared" si="410"/>
        <v>390.94679137831127</v>
      </c>
      <c r="E5199" s="5">
        <f t="shared" si="412"/>
        <v>202.0595517506014</v>
      </c>
    </row>
    <row r="5200" spans="1:5">
      <c r="A5200" s="5">
        <f t="shared" si="408"/>
        <v>519900000</v>
      </c>
      <c r="B5200" s="5">
        <f t="shared" si="411"/>
        <v>0.12729946909765599</v>
      </c>
      <c r="C5200" s="5">
        <f t="shared" si="409"/>
        <v>0.15988813318665593</v>
      </c>
      <c r="D5200">
        <f t="shared" si="410"/>
        <v>390.87159484217398</v>
      </c>
      <c r="E5200" s="5">
        <f t="shared" si="412"/>
        <v>202.02108795098405</v>
      </c>
    </row>
    <row r="5201" spans="1:5">
      <c r="A5201" s="5">
        <f t="shared" si="408"/>
        <v>520000000</v>
      </c>
      <c r="B5201" s="5">
        <f t="shared" si="411"/>
        <v>0.12732395447351627</v>
      </c>
      <c r="C5201" s="5">
        <f t="shared" si="409"/>
        <v>0.15991888681873645</v>
      </c>
      <c r="D5201">
        <f t="shared" si="410"/>
        <v>390.79642722778118</v>
      </c>
      <c r="E5201" s="5">
        <f t="shared" si="412"/>
        <v>201.98263894553418</v>
      </c>
    </row>
    <row r="5202" spans="1:5">
      <c r="A5202" s="5">
        <f t="shared" si="408"/>
        <v>520100000</v>
      </c>
      <c r="B5202" s="5">
        <f t="shared" si="411"/>
        <v>0.12734843984937658</v>
      </c>
      <c r="C5202" s="5">
        <f t="shared" si="409"/>
        <v>0.15994964045081697</v>
      </c>
      <c r="D5202">
        <f t="shared" si="410"/>
        <v>390.72128851845071</v>
      </c>
      <c r="E5202" s="5">
        <f t="shared" si="412"/>
        <v>201.94420472571841</v>
      </c>
    </row>
    <row r="5203" spans="1:5">
      <c r="A5203" s="5">
        <f t="shared" si="408"/>
        <v>520200000</v>
      </c>
      <c r="B5203" s="5">
        <f t="shared" si="411"/>
        <v>0.12737292522523685</v>
      </c>
      <c r="C5203" s="5">
        <f t="shared" si="409"/>
        <v>0.15998039408289749</v>
      </c>
      <c r="D5203">
        <f t="shared" si="410"/>
        <v>390.64617869751294</v>
      </c>
      <c r="E5203" s="5">
        <f t="shared" si="412"/>
        <v>201.90578528300983</v>
      </c>
    </row>
    <row r="5204" spans="1:5">
      <c r="A5204" s="5">
        <f t="shared" si="408"/>
        <v>520300000</v>
      </c>
      <c r="B5204" s="5">
        <f t="shared" si="411"/>
        <v>0.12739741060109716</v>
      </c>
      <c r="C5204" s="5">
        <f t="shared" si="409"/>
        <v>0.16001114771497801</v>
      </c>
      <c r="D5204">
        <f t="shared" si="410"/>
        <v>390.57109774831105</v>
      </c>
      <c r="E5204" s="5">
        <f t="shared" si="412"/>
        <v>201.86738060888808</v>
      </c>
    </row>
    <row r="5205" spans="1:5">
      <c r="A5205" s="5">
        <f t="shared" si="408"/>
        <v>520400000</v>
      </c>
      <c r="B5205" s="5">
        <f t="shared" si="411"/>
        <v>0.12742189597695744</v>
      </c>
      <c r="C5205" s="5">
        <f t="shared" si="409"/>
        <v>0.16004190134705856</v>
      </c>
      <c r="D5205">
        <f t="shared" si="410"/>
        <v>390.496045654201</v>
      </c>
      <c r="E5205" s="5">
        <f t="shared" si="412"/>
        <v>201.82899069483943</v>
      </c>
    </row>
    <row r="5206" spans="1:5">
      <c r="A5206" s="5">
        <f t="shared" si="408"/>
        <v>520500000</v>
      </c>
      <c r="B5206" s="5">
        <f t="shared" si="411"/>
        <v>0.12744638135281774</v>
      </c>
      <c r="C5206" s="5">
        <f t="shared" si="409"/>
        <v>0.16007265497913908</v>
      </c>
      <c r="D5206">
        <f t="shared" si="410"/>
        <v>390.42102239855188</v>
      </c>
      <c r="E5206" s="5">
        <f t="shared" si="412"/>
        <v>201.79061553235655</v>
      </c>
    </row>
    <row r="5207" spans="1:5">
      <c r="A5207" s="5">
        <f t="shared" si="408"/>
        <v>520600000</v>
      </c>
      <c r="B5207" s="5">
        <f t="shared" si="411"/>
        <v>0.12747086672867802</v>
      </c>
      <c r="C5207" s="5">
        <f t="shared" si="409"/>
        <v>0.16010340861121961</v>
      </c>
      <c r="D5207">
        <f t="shared" si="410"/>
        <v>390.34602796474491</v>
      </c>
      <c r="E5207" s="5">
        <f t="shared" si="412"/>
        <v>201.75225511293885</v>
      </c>
    </row>
    <row r="5208" spans="1:5">
      <c r="A5208" s="5">
        <f t="shared" si="408"/>
        <v>520700000</v>
      </c>
      <c r="B5208" s="5">
        <f t="shared" si="411"/>
        <v>0.12749535210453833</v>
      </c>
      <c r="C5208" s="5">
        <f t="shared" si="409"/>
        <v>0.16013416224330013</v>
      </c>
      <c r="D5208">
        <f t="shared" si="410"/>
        <v>390.27106233617479</v>
      </c>
      <c r="E5208" s="5">
        <f t="shared" si="412"/>
        <v>201.71390942809205</v>
      </c>
    </row>
    <row r="5209" spans="1:5">
      <c r="A5209" s="5">
        <f t="shared" si="408"/>
        <v>520800000</v>
      </c>
      <c r="B5209" s="5">
        <f t="shared" si="411"/>
        <v>0.12751983748039861</v>
      </c>
      <c r="C5209" s="5">
        <f t="shared" si="409"/>
        <v>0.16016491587538065</v>
      </c>
      <c r="D5209">
        <f t="shared" si="410"/>
        <v>390.1961254962485</v>
      </c>
      <c r="E5209" s="5">
        <f t="shared" si="412"/>
        <v>201.67557846932863</v>
      </c>
    </row>
    <row r="5210" spans="1:5">
      <c r="A5210" s="5">
        <f t="shared" si="408"/>
        <v>520900000</v>
      </c>
      <c r="B5210" s="5">
        <f t="shared" si="411"/>
        <v>0.12754432285625891</v>
      </c>
      <c r="C5210" s="5">
        <f t="shared" si="409"/>
        <v>0.16019566950746117</v>
      </c>
      <c r="D5210">
        <f t="shared" si="410"/>
        <v>390.12121742838593</v>
      </c>
      <c r="E5210" s="5">
        <f t="shared" si="412"/>
        <v>201.6372622281672</v>
      </c>
    </row>
    <row r="5211" spans="1:5">
      <c r="A5211" s="5">
        <f t="shared" si="408"/>
        <v>521000000</v>
      </c>
      <c r="B5211" s="5">
        <f t="shared" si="411"/>
        <v>0.12756880823211919</v>
      </c>
      <c r="C5211" s="5">
        <f t="shared" si="409"/>
        <v>0.16022642313954172</v>
      </c>
      <c r="D5211">
        <f t="shared" si="410"/>
        <v>390.04633811601963</v>
      </c>
      <c r="E5211" s="5">
        <f t="shared" si="412"/>
        <v>201.5989606961333</v>
      </c>
    </row>
    <row r="5212" spans="1:5">
      <c r="A5212" s="5">
        <f t="shared" si="408"/>
        <v>521100000</v>
      </c>
      <c r="B5212" s="5">
        <f t="shared" si="411"/>
        <v>0.1275932936079795</v>
      </c>
      <c r="C5212" s="5">
        <f t="shared" si="409"/>
        <v>0.16025717677162224</v>
      </c>
      <c r="D5212">
        <f t="shared" si="410"/>
        <v>389.97148754259496</v>
      </c>
      <c r="E5212" s="5">
        <f t="shared" si="412"/>
        <v>201.56067386475885</v>
      </c>
    </row>
    <row r="5213" spans="1:5">
      <c r="A5213" s="5">
        <f t="shared" si="408"/>
        <v>521200000</v>
      </c>
      <c r="B5213" s="5">
        <f t="shared" si="411"/>
        <v>0.12761777898383977</v>
      </c>
      <c r="C5213" s="5">
        <f t="shared" si="409"/>
        <v>0.16028793040370276</v>
      </c>
      <c r="D5213">
        <f t="shared" si="410"/>
        <v>389.89666569156986</v>
      </c>
      <c r="E5213" s="5">
        <f t="shared" si="412"/>
        <v>201.52240172558211</v>
      </c>
    </row>
    <row r="5214" spans="1:5">
      <c r="A5214" s="5">
        <f t="shared" si="408"/>
        <v>521300000</v>
      </c>
      <c r="B5214" s="5">
        <f t="shared" si="411"/>
        <v>0.12764226435970008</v>
      </c>
      <c r="C5214" s="5">
        <f t="shared" si="409"/>
        <v>0.16031868403578328</v>
      </c>
      <c r="D5214">
        <f t="shared" si="410"/>
        <v>389.82187254641514</v>
      </c>
      <c r="E5214" s="5">
        <f t="shared" si="412"/>
        <v>201.48414427014802</v>
      </c>
    </row>
    <row r="5215" spans="1:5">
      <c r="A5215" s="5">
        <f t="shared" si="408"/>
        <v>521400000</v>
      </c>
      <c r="B5215" s="5">
        <f t="shared" si="411"/>
        <v>0.12766674973556036</v>
      </c>
      <c r="C5215" s="5">
        <f t="shared" si="409"/>
        <v>0.1603494376678638</v>
      </c>
      <c r="D5215">
        <f t="shared" si="410"/>
        <v>389.74710809061418</v>
      </c>
      <c r="E5215" s="5">
        <f t="shared" si="412"/>
        <v>201.44590149000788</v>
      </c>
    </row>
    <row r="5216" spans="1:5">
      <c r="A5216" s="5">
        <f t="shared" si="408"/>
        <v>521500000</v>
      </c>
      <c r="B5216" s="5">
        <f t="shared" si="411"/>
        <v>0.12769123511142066</v>
      </c>
      <c r="C5216" s="5">
        <f t="shared" si="409"/>
        <v>0.16038019129994435</v>
      </c>
      <c r="D5216">
        <f t="shared" si="410"/>
        <v>389.67237230766295</v>
      </c>
      <c r="E5216" s="5">
        <f t="shared" si="412"/>
        <v>201.40767337671966</v>
      </c>
    </row>
    <row r="5217" spans="1:5">
      <c r="A5217" s="5">
        <f t="shared" si="408"/>
        <v>521600000</v>
      </c>
      <c r="B5217" s="5">
        <f t="shared" si="411"/>
        <v>0.12771572048728094</v>
      </c>
      <c r="C5217" s="5">
        <f t="shared" si="409"/>
        <v>0.16041094493202487</v>
      </c>
      <c r="D5217">
        <f t="shared" si="410"/>
        <v>389.59766518107023</v>
      </c>
      <c r="E5217" s="5">
        <f t="shared" si="412"/>
        <v>201.36945992184749</v>
      </c>
    </row>
    <row r="5218" spans="1:5">
      <c r="A5218" s="5">
        <f t="shared" si="408"/>
        <v>521700000</v>
      </c>
      <c r="B5218" s="5">
        <f t="shared" si="411"/>
        <v>0.12774020586314125</v>
      </c>
      <c r="C5218" s="5">
        <f t="shared" si="409"/>
        <v>0.16044169856410539</v>
      </c>
      <c r="D5218">
        <f t="shared" si="410"/>
        <v>389.52298669435737</v>
      </c>
      <c r="E5218" s="5">
        <f t="shared" si="412"/>
        <v>201.33126111696237</v>
      </c>
    </row>
    <row r="5219" spans="1:5">
      <c r="A5219" s="5">
        <f t="shared" si="408"/>
        <v>521800000</v>
      </c>
      <c r="B5219" s="5">
        <f t="shared" si="411"/>
        <v>0.12776469123900153</v>
      </c>
      <c r="C5219" s="5">
        <f t="shared" si="409"/>
        <v>0.16047245219618592</v>
      </c>
      <c r="D5219">
        <f t="shared" si="410"/>
        <v>389.44833683105833</v>
      </c>
      <c r="E5219" s="5">
        <f t="shared" si="412"/>
        <v>201.2930769536413</v>
      </c>
    </row>
    <row r="5220" spans="1:5">
      <c r="A5220" s="5">
        <f t="shared" si="408"/>
        <v>521900000</v>
      </c>
      <c r="B5220" s="5">
        <f t="shared" si="411"/>
        <v>0.12778917661486183</v>
      </c>
      <c r="C5220" s="5">
        <f t="shared" si="409"/>
        <v>0.16050320582826644</v>
      </c>
      <c r="D5220">
        <f t="shared" si="410"/>
        <v>389.37371557471971</v>
      </c>
      <c r="E5220" s="5">
        <f t="shared" si="412"/>
        <v>201.25490742346807</v>
      </c>
    </row>
    <row r="5221" spans="1:5">
      <c r="A5221" s="5">
        <f t="shared" si="408"/>
        <v>522000000</v>
      </c>
      <c r="B5221" s="5">
        <f t="shared" si="411"/>
        <v>0.12781366199072211</v>
      </c>
      <c r="C5221" s="5">
        <f t="shared" si="409"/>
        <v>0.16053395946034696</v>
      </c>
      <c r="D5221">
        <f t="shared" si="410"/>
        <v>389.29912290890081</v>
      </c>
      <c r="E5221" s="5">
        <f t="shared" si="412"/>
        <v>201.21675251803285</v>
      </c>
    </row>
    <row r="5222" spans="1:5">
      <c r="A5222" s="5">
        <f t="shared" si="408"/>
        <v>522100000</v>
      </c>
      <c r="B5222" s="5">
        <f t="shared" si="411"/>
        <v>0.12783814736658239</v>
      </c>
      <c r="C5222" s="5">
        <f t="shared" si="409"/>
        <v>0.16056471309242751</v>
      </c>
      <c r="D5222">
        <f t="shared" si="410"/>
        <v>389.22455881717332</v>
      </c>
      <c r="E5222" s="5">
        <f t="shared" si="412"/>
        <v>201.17861222893222</v>
      </c>
    </row>
    <row r="5223" spans="1:5">
      <c r="A5223" s="5">
        <f t="shared" si="408"/>
        <v>522200000</v>
      </c>
      <c r="B5223" s="5">
        <f t="shared" si="411"/>
        <v>0.12786263274244269</v>
      </c>
      <c r="C5223" s="5">
        <f t="shared" si="409"/>
        <v>0.16059546672450803</v>
      </c>
      <c r="D5223">
        <f t="shared" si="410"/>
        <v>389.15002328312187</v>
      </c>
      <c r="E5223" s="5">
        <f t="shared" si="412"/>
        <v>201.1404865477692</v>
      </c>
    </row>
    <row r="5224" spans="1:5">
      <c r="A5224" s="5">
        <f t="shared" si="408"/>
        <v>522300000</v>
      </c>
      <c r="B5224" s="5">
        <f t="shared" si="411"/>
        <v>0.12788711811830297</v>
      </c>
      <c r="C5224" s="5">
        <f t="shared" si="409"/>
        <v>0.16062622035658855</v>
      </c>
      <c r="D5224">
        <f t="shared" si="410"/>
        <v>389.0755162903431</v>
      </c>
      <c r="E5224" s="5">
        <f t="shared" si="412"/>
        <v>201.10237546615326</v>
      </c>
    </row>
    <row r="5225" spans="1:5">
      <c r="A5225" s="5">
        <f t="shared" si="408"/>
        <v>522400000</v>
      </c>
      <c r="B5225" s="5">
        <f t="shared" si="411"/>
        <v>0.12791160349416328</v>
      </c>
      <c r="C5225" s="5">
        <f t="shared" si="409"/>
        <v>0.16065697398866907</v>
      </c>
      <c r="D5225">
        <f t="shared" si="410"/>
        <v>389.0010378224469</v>
      </c>
      <c r="E5225" s="5">
        <f t="shared" si="412"/>
        <v>201.06427897570026</v>
      </c>
    </row>
    <row r="5226" spans="1:5">
      <c r="A5226" s="5">
        <f t="shared" si="408"/>
        <v>522500000</v>
      </c>
      <c r="B5226" s="5">
        <f t="shared" si="411"/>
        <v>0.12793608887002356</v>
      </c>
      <c r="C5226" s="5">
        <f t="shared" si="409"/>
        <v>0.16068772762074959</v>
      </c>
      <c r="D5226">
        <f t="shared" si="410"/>
        <v>388.92658786305498</v>
      </c>
      <c r="E5226" s="5">
        <f t="shared" si="412"/>
        <v>201.0261970680325</v>
      </c>
    </row>
    <row r="5227" spans="1:5">
      <c r="A5227" s="5">
        <f t="shared" si="408"/>
        <v>522600000</v>
      </c>
      <c r="B5227" s="5">
        <f t="shared" si="411"/>
        <v>0.12796057424588386</v>
      </c>
      <c r="C5227" s="5">
        <f t="shared" si="409"/>
        <v>0.16071848125283014</v>
      </c>
      <c r="D5227">
        <f t="shared" si="410"/>
        <v>388.85216639580216</v>
      </c>
      <c r="E5227" s="5">
        <f t="shared" si="412"/>
        <v>200.98812973477874</v>
      </c>
    </row>
    <row r="5228" spans="1:5">
      <c r="A5228" s="5">
        <f t="shared" si="408"/>
        <v>522700000</v>
      </c>
      <c r="B5228" s="5">
        <f t="shared" si="411"/>
        <v>0.12798505962174414</v>
      </c>
      <c r="C5228" s="5">
        <f t="shared" si="409"/>
        <v>0.16074923488491066</v>
      </c>
      <c r="D5228">
        <f t="shared" si="410"/>
        <v>388.77777340433551</v>
      </c>
      <c r="E5228" s="5">
        <f t="shared" si="412"/>
        <v>200.95007696757403</v>
      </c>
    </row>
    <row r="5229" spans="1:5">
      <c r="A5229" s="5">
        <f t="shared" si="408"/>
        <v>522800000</v>
      </c>
      <c r="B5229" s="5">
        <f t="shared" si="411"/>
        <v>0.12800954499760445</v>
      </c>
      <c r="C5229" s="5">
        <f t="shared" si="409"/>
        <v>0.16077998851699118</v>
      </c>
      <c r="D5229">
        <f t="shared" si="410"/>
        <v>388.70340887231492</v>
      </c>
      <c r="E5229" s="5">
        <f t="shared" si="412"/>
        <v>200.91203875805988</v>
      </c>
    </row>
    <row r="5230" spans="1:5">
      <c r="A5230" s="5">
        <f t="shared" ref="A5230:A5293" si="413">A5229+100000</f>
        <v>522900000</v>
      </c>
      <c r="B5230" s="5">
        <f t="shared" si="411"/>
        <v>0.12803403037346472</v>
      </c>
      <c r="C5230" s="5">
        <f t="shared" ref="C5230:C5293" si="414">1.256*A5230/(PI()*$G$6)</f>
        <v>0.16081074214907171</v>
      </c>
      <c r="D5230">
        <f t="shared" ref="D5230:D5293" si="415">($G$2*299792458/$G$6/2*9)^2/(4*$G$3*A5230*(1-EXP(-(C5230/B5230)))^2)</f>
        <v>388.6290727834122</v>
      </c>
      <c r="E5230" s="5">
        <f t="shared" si="412"/>
        <v>200.87401509788427</v>
      </c>
    </row>
    <row r="5231" spans="1:5">
      <c r="A5231" s="5">
        <f t="shared" si="413"/>
        <v>523000000</v>
      </c>
      <c r="B5231" s="5">
        <f t="shared" si="411"/>
        <v>0.12805851574932503</v>
      </c>
      <c r="C5231" s="5">
        <f t="shared" si="414"/>
        <v>0.16084149578115223</v>
      </c>
      <c r="D5231">
        <f t="shared" si="415"/>
        <v>388.55476512131213</v>
      </c>
      <c r="E5231" s="5">
        <f t="shared" si="412"/>
        <v>200.83600597870139</v>
      </c>
    </row>
    <row r="5232" spans="1:5">
      <c r="A5232" s="5">
        <f t="shared" si="413"/>
        <v>523100000</v>
      </c>
      <c r="B5232" s="5">
        <f t="shared" si="411"/>
        <v>0.12808300112518531</v>
      </c>
      <c r="C5232" s="5">
        <f t="shared" si="414"/>
        <v>0.16087224941323275</v>
      </c>
      <c r="D5232">
        <f t="shared" si="415"/>
        <v>388.48048586971174</v>
      </c>
      <c r="E5232" s="5">
        <f t="shared" si="412"/>
        <v>200.79801139217207</v>
      </c>
    </row>
    <row r="5233" spans="1:5">
      <c r="A5233" s="5">
        <f t="shared" si="413"/>
        <v>523200000</v>
      </c>
      <c r="B5233" s="5">
        <f t="shared" si="411"/>
        <v>0.12810748650104561</v>
      </c>
      <c r="C5233" s="5">
        <f t="shared" si="414"/>
        <v>0.1609030030453133</v>
      </c>
      <c r="D5233">
        <f t="shared" si="415"/>
        <v>388.40623501232074</v>
      </c>
      <c r="E5233" s="5">
        <f t="shared" si="412"/>
        <v>200.76003132996323</v>
      </c>
    </row>
    <row r="5234" spans="1:5">
      <c r="A5234" s="5">
        <f t="shared" si="413"/>
        <v>523300000</v>
      </c>
      <c r="B5234" s="5">
        <f t="shared" si="411"/>
        <v>0.12813197187690589</v>
      </c>
      <c r="C5234" s="5">
        <f t="shared" si="414"/>
        <v>0.16093375667739382</v>
      </c>
      <c r="D5234">
        <f t="shared" si="415"/>
        <v>388.33201253286103</v>
      </c>
      <c r="E5234" s="5">
        <f t="shared" si="412"/>
        <v>200.72206578374838</v>
      </c>
    </row>
    <row r="5235" spans="1:5">
      <c r="A5235" s="5">
        <f t="shared" si="413"/>
        <v>523400000</v>
      </c>
      <c r="B5235" s="5">
        <f t="shared" si="411"/>
        <v>0.1281564572527662</v>
      </c>
      <c r="C5235" s="5">
        <f t="shared" si="414"/>
        <v>0.16096451030947434</v>
      </c>
      <c r="D5235">
        <f t="shared" si="415"/>
        <v>388.25781841506733</v>
      </c>
      <c r="E5235" s="5">
        <f t="shared" si="412"/>
        <v>200.68411474520727</v>
      </c>
    </row>
    <row r="5236" spans="1:5">
      <c r="A5236" s="5">
        <f t="shared" si="413"/>
        <v>523500000</v>
      </c>
      <c r="B5236" s="5">
        <f t="shared" si="411"/>
        <v>0.12818094262862648</v>
      </c>
      <c r="C5236" s="5">
        <f t="shared" si="414"/>
        <v>0.16099526394155486</v>
      </c>
      <c r="D5236">
        <f t="shared" si="415"/>
        <v>388.18365264268624</v>
      </c>
      <c r="E5236" s="5">
        <f t="shared" si="412"/>
        <v>200.64617820602618</v>
      </c>
    </row>
    <row r="5237" spans="1:5">
      <c r="A5237" s="5">
        <f t="shared" si="413"/>
        <v>523600000</v>
      </c>
      <c r="B5237" s="5">
        <f t="shared" si="411"/>
        <v>0.12820542800448678</v>
      </c>
      <c r="C5237" s="5">
        <f t="shared" si="414"/>
        <v>0.16102601757363538</v>
      </c>
      <c r="D5237">
        <f t="shared" si="415"/>
        <v>388.10951519947719</v>
      </c>
      <c r="E5237" s="5">
        <f t="shared" si="412"/>
        <v>200.60825615789736</v>
      </c>
    </row>
    <row r="5238" spans="1:5">
      <c r="A5238" s="5">
        <f t="shared" si="413"/>
        <v>523700000</v>
      </c>
      <c r="B5238" s="5">
        <f t="shared" si="411"/>
        <v>0.12822991338034706</v>
      </c>
      <c r="C5238" s="5">
        <f t="shared" si="414"/>
        <v>0.1610567712057159</v>
      </c>
      <c r="D5238">
        <f t="shared" si="415"/>
        <v>388.03540606921177</v>
      </c>
      <c r="E5238" s="5">
        <f t="shared" si="412"/>
        <v>200.57034859251985</v>
      </c>
    </row>
    <row r="5239" spans="1:5">
      <c r="A5239" s="5">
        <f t="shared" si="413"/>
        <v>523800000</v>
      </c>
      <c r="B5239" s="5">
        <f t="shared" si="411"/>
        <v>0.12825439875620737</v>
      </c>
      <c r="C5239" s="5">
        <f t="shared" si="414"/>
        <v>0.16108752483779645</v>
      </c>
      <c r="D5239">
        <f t="shared" si="415"/>
        <v>387.96132523567434</v>
      </c>
      <c r="E5239" s="5">
        <f t="shared" si="412"/>
        <v>200.53245550159869</v>
      </c>
    </row>
    <row r="5240" spans="1:5">
      <c r="A5240" s="5">
        <f t="shared" si="413"/>
        <v>523900000</v>
      </c>
      <c r="B5240" s="5">
        <f t="shared" si="411"/>
        <v>0.12827888413206764</v>
      </c>
      <c r="C5240" s="5">
        <f t="shared" si="414"/>
        <v>0.16111827846987697</v>
      </c>
      <c r="D5240">
        <f t="shared" si="415"/>
        <v>387.88727268266126</v>
      </c>
      <c r="E5240" s="5">
        <f t="shared" si="412"/>
        <v>200.49457687684551</v>
      </c>
    </row>
    <row r="5241" spans="1:5">
      <c r="A5241" s="5">
        <f t="shared" si="413"/>
        <v>524000000</v>
      </c>
      <c r="B5241" s="5">
        <f t="shared" si="411"/>
        <v>0.12830336950792795</v>
      </c>
      <c r="C5241" s="5">
        <f t="shared" si="414"/>
        <v>0.1611490321019575</v>
      </c>
      <c r="D5241">
        <f t="shared" si="415"/>
        <v>387.81324839398138</v>
      </c>
      <c r="E5241" s="5">
        <f t="shared" si="412"/>
        <v>200.45671270997809</v>
      </c>
    </row>
    <row r="5242" spans="1:5">
      <c r="A5242" s="5">
        <f t="shared" si="413"/>
        <v>524100000</v>
      </c>
      <c r="B5242" s="5">
        <f t="shared" si="411"/>
        <v>0.12832785488378823</v>
      </c>
      <c r="C5242" s="5">
        <f t="shared" si="414"/>
        <v>0.16117978573403802</v>
      </c>
      <c r="D5242">
        <f t="shared" si="415"/>
        <v>387.73925235345592</v>
      </c>
      <c r="E5242" s="5">
        <f t="shared" si="412"/>
        <v>200.41886299272065</v>
      </c>
    </row>
    <row r="5243" spans="1:5">
      <c r="A5243" s="5">
        <f t="shared" si="413"/>
        <v>524200000</v>
      </c>
      <c r="B5243" s="5">
        <f t="shared" si="411"/>
        <v>0.12835234025964853</v>
      </c>
      <c r="C5243" s="5">
        <f t="shared" si="414"/>
        <v>0.16121053936611854</v>
      </c>
      <c r="D5243">
        <f t="shared" si="415"/>
        <v>387.66528454491845</v>
      </c>
      <c r="E5243" s="5">
        <f t="shared" si="412"/>
        <v>200.38102771680357</v>
      </c>
    </row>
    <row r="5244" spans="1:5">
      <c r="A5244" s="5">
        <f t="shared" si="413"/>
        <v>524300000</v>
      </c>
      <c r="B5244" s="5">
        <f t="shared" si="411"/>
        <v>0.12837682563550881</v>
      </c>
      <c r="C5244" s="5">
        <f t="shared" si="414"/>
        <v>0.16124129299819909</v>
      </c>
      <c r="D5244">
        <f t="shared" si="415"/>
        <v>387.59134495221468</v>
      </c>
      <c r="E5244" s="5">
        <f t="shared" si="412"/>
        <v>200.34320687396382</v>
      </c>
    </row>
    <row r="5245" spans="1:5">
      <c r="A5245" s="5">
        <f t="shared" si="413"/>
        <v>524400000</v>
      </c>
      <c r="B5245" s="5">
        <f t="shared" si="411"/>
        <v>0.12840131101136912</v>
      </c>
      <c r="C5245" s="5">
        <f t="shared" si="414"/>
        <v>0.16127204663027961</v>
      </c>
      <c r="D5245">
        <f t="shared" si="415"/>
        <v>387.51743355920331</v>
      </c>
      <c r="E5245" s="5">
        <f t="shared" si="412"/>
        <v>200.30540045594438</v>
      </c>
    </row>
    <row r="5246" spans="1:5">
      <c r="A5246" s="5">
        <f t="shared" si="413"/>
        <v>524500000</v>
      </c>
      <c r="B5246" s="5">
        <f t="shared" si="411"/>
        <v>0.1284257963872294</v>
      </c>
      <c r="C5246" s="5">
        <f t="shared" si="414"/>
        <v>0.16130280026236013</v>
      </c>
      <c r="D5246">
        <f t="shared" si="415"/>
        <v>387.4435503497545</v>
      </c>
      <c r="E5246" s="5">
        <f t="shared" si="412"/>
        <v>200.26760845449456</v>
      </c>
    </row>
    <row r="5247" spans="1:5">
      <c r="A5247" s="5">
        <f t="shared" si="413"/>
        <v>524600000</v>
      </c>
      <c r="B5247" s="5">
        <f t="shared" si="411"/>
        <v>0.1284502817630897</v>
      </c>
      <c r="C5247" s="5">
        <f t="shared" si="414"/>
        <v>0.16133355389444065</v>
      </c>
      <c r="D5247">
        <f t="shared" si="415"/>
        <v>387.3696953077511</v>
      </c>
      <c r="E5247" s="5">
        <f t="shared" si="412"/>
        <v>200.22983086137012</v>
      </c>
    </row>
    <row r="5248" spans="1:5">
      <c r="A5248" s="5">
        <f t="shared" si="413"/>
        <v>524700000</v>
      </c>
      <c r="B5248" s="5">
        <f t="shared" si="411"/>
        <v>0.12847476713894998</v>
      </c>
      <c r="C5248" s="5">
        <f t="shared" si="414"/>
        <v>0.16136430752652117</v>
      </c>
      <c r="D5248">
        <f t="shared" si="415"/>
        <v>387.29586841708829</v>
      </c>
      <c r="E5248" s="5">
        <f t="shared" si="412"/>
        <v>200.19206766833298</v>
      </c>
    </row>
    <row r="5249" spans="1:5">
      <c r="A5249" s="5">
        <f t="shared" si="413"/>
        <v>524800000</v>
      </c>
      <c r="B5249" s="5">
        <f t="shared" si="411"/>
        <v>0.12849925251481029</v>
      </c>
      <c r="C5249" s="5">
        <f t="shared" si="414"/>
        <v>0.16139506115860169</v>
      </c>
      <c r="D5249">
        <f t="shared" si="415"/>
        <v>387.22206966167346</v>
      </c>
      <c r="E5249" s="5">
        <f t="shared" si="412"/>
        <v>200.15431886715146</v>
      </c>
    </row>
    <row r="5250" spans="1:5">
      <c r="A5250" s="5">
        <f t="shared" si="413"/>
        <v>524900000</v>
      </c>
      <c r="B5250" s="5">
        <f t="shared" si="411"/>
        <v>0.12852373789067056</v>
      </c>
      <c r="C5250" s="5">
        <f t="shared" si="414"/>
        <v>0.16142581479068224</v>
      </c>
      <c r="D5250">
        <f t="shared" si="415"/>
        <v>387.14829902542618</v>
      </c>
      <c r="E5250" s="5">
        <f t="shared" si="412"/>
        <v>200.1165844496</v>
      </c>
    </row>
    <row r="5251" spans="1:5">
      <c r="A5251" s="5">
        <f t="shared" si="413"/>
        <v>525000000</v>
      </c>
      <c r="B5251" s="5">
        <f t="shared" ref="B5251:B5296" si="416">A5251/(PI()*1300000000)</f>
        <v>0.12854822326653087</v>
      </c>
      <c r="C5251" s="5">
        <f t="shared" si="414"/>
        <v>0.16145656842276276</v>
      </c>
      <c r="D5251">
        <f t="shared" si="415"/>
        <v>387.07455649227853</v>
      </c>
      <c r="E5251" s="5">
        <f t="shared" ref="E5251:E5296" si="417">($G$2*299792458/$G$6/2*9)^2/(4*$G$3*A5251)*(1+($G$7*$G$3*A5251)/($G$2*299792458/$G$6/2*9))^2</f>
        <v>200.07886440745943</v>
      </c>
    </row>
    <row r="5252" spans="1:5">
      <c r="A5252" s="5">
        <f t="shared" si="413"/>
        <v>525100000</v>
      </c>
      <c r="B5252" s="5">
        <f t="shared" si="416"/>
        <v>0.12857270864239115</v>
      </c>
      <c r="C5252" s="5">
        <f t="shared" si="414"/>
        <v>0.16148732205484329</v>
      </c>
      <c r="D5252">
        <f t="shared" si="415"/>
        <v>387.00084204617451</v>
      </c>
      <c r="E5252" s="5">
        <f t="shared" si="417"/>
        <v>200.04115873251681</v>
      </c>
    </row>
    <row r="5253" spans="1:5">
      <c r="A5253" s="5">
        <f t="shared" si="413"/>
        <v>525200000</v>
      </c>
      <c r="B5253" s="5">
        <f t="shared" si="416"/>
        <v>0.12859719401825145</v>
      </c>
      <c r="C5253" s="5">
        <f t="shared" si="414"/>
        <v>0.16151807568692381</v>
      </c>
      <c r="D5253">
        <f t="shared" si="415"/>
        <v>386.92715567107052</v>
      </c>
      <c r="E5253" s="5">
        <f t="shared" si="417"/>
        <v>200.0034674165654</v>
      </c>
    </row>
    <row r="5254" spans="1:5">
      <c r="A5254" s="5">
        <f t="shared" si="413"/>
        <v>525300000</v>
      </c>
      <c r="B5254" s="5">
        <f t="shared" si="416"/>
        <v>0.12862167939411173</v>
      </c>
      <c r="C5254" s="5">
        <f t="shared" si="414"/>
        <v>0.16154882931900433</v>
      </c>
      <c r="D5254">
        <f t="shared" si="415"/>
        <v>386.85349735093513</v>
      </c>
      <c r="E5254" s="5">
        <f t="shared" si="417"/>
        <v>199.96579045140481</v>
      </c>
    </row>
    <row r="5255" spans="1:5">
      <c r="A5255" s="5">
        <f t="shared" si="413"/>
        <v>525400000</v>
      </c>
      <c r="B5255" s="5">
        <f t="shared" si="416"/>
        <v>0.12864616476997204</v>
      </c>
      <c r="C5255" s="5">
        <f t="shared" si="414"/>
        <v>0.16157958295108488</v>
      </c>
      <c r="D5255">
        <f t="shared" si="415"/>
        <v>386.77986706974923</v>
      </c>
      <c r="E5255" s="5">
        <f t="shared" si="417"/>
        <v>199.92812782884073</v>
      </c>
    </row>
    <row r="5256" spans="1:5">
      <c r="A5256" s="5">
        <f t="shared" si="413"/>
        <v>525500000</v>
      </c>
      <c r="B5256" s="5">
        <f t="shared" si="416"/>
        <v>0.12867065014583232</v>
      </c>
      <c r="C5256" s="5">
        <f t="shared" si="414"/>
        <v>0.1616103365831654</v>
      </c>
      <c r="D5256">
        <f t="shared" si="415"/>
        <v>386.7062648115056</v>
      </c>
      <c r="E5256" s="5">
        <f t="shared" si="417"/>
        <v>199.89047954068516</v>
      </c>
    </row>
    <row r="5257" spans="1:5">
      <c r="A5257" s="5">
        <f t="shared" si="413"/>
        <v>525600000</v>
      </c>
      <c r="B5257" s="5">
        <f t="shared" si="416"/>
        <v>0.12869513552169262</v>
      </c>
      <c r="C5257" s="5">
        <f t="shared" si="414"/>
        <v>0.16164109021524592</v>
      </c>
      <c r="D5257">
        <f t="shared" si="415"/>
        <v>386.63269056020971</v>
      </c>
      <c r="E5257" s="5">
        <f t="shared" si="417"/>
        <v>199.85284557875653</v>
      </c>
    </row>
    <row r="5258" spans="1:5">
      <c r="A5258" s="5">
        <f t="shared" si="413"/>
        <v>525700000</v>
      </c>
      <c r="B5258" s="5">
        <f t="shared" si="416"/>
        <v>0.1287196208975529</v>
      </c>
      <c r="C5258" s="5">
        <f t="shared" si="414"/>
        <v>0.16167184384732644</v>
      </c>
      <c r="D5258">
        <f t="shared" si="415"/>
        <v>386.55914429987865</v>
      </c>
      <c r="E5258" s="5">
        <f t="shared" si="417"/>
        <v>199.81522593487921</v>
      </c>
    </row>
    <row r="5259" spans="1:5">
      <c r="A5259" s="5">
        <f t="shared" si="413"/>
        <v>525800000</v>
      </c>
      <c r="B5259" s="5">
        <f t="shared" si="416"/>
        <v>0.12874410627341318</v>
      </c>
      <c r="C5259" s="5">
        <f t="shared" si="414"/>
        <v>0.16170259747940696</v>
      </c>
      <c r="D5259">
        <f t="shared" si="415"/>
        <v>386.48562601454211</v>
      </c>
      <c r="E5259" s="5">
        <f t="shared" si="417"/>
        <v>199.77762060088395</v>
      </c>
    </row>
    <row r="5260" spans="1:5">
      <c r="A5260" s="5">
        <f t="shared" si="413"/>
        <v>525900000</v>
      </c>
      <c r="B5260" s="5">
        <f t="shared" si="416"/>
        <v>0.12876859164927348</v>
      </c>
      <c r="C5260" s="5">
        <f t="shared" si="414"/>
        <v>0.16173335111148748</v>
      </c>
      <c r="D5260">
        <f t="shared" si="415"/>
        <v>386.41213568824156</v>
      </c>
      <c r="E5260" s="5">
        <f t="shared" si="417"/>
        <v>199.74002956860758</v>
      </c>
    </row>
    <row r="5261" spans="1:5">
      <c r="A5261" s="5">
        <f t="shared" si="413"/>
        <v>526000000</v>
      </c>
      <c r="B5261" s="5">
        <f t="shared" si="416"/>
        <v>0.12879307702513376</v>
      </c>
      <c r="C5261" s="5">
        <f t="shared" si="414"/>
        <v>0.16176410474356803</v>
      </c>
      <c r="D5261">
        <f t="shared" si="415"/>
        <v>386.3386733050308</v>
      </c>
      <c r="E5261" s="5">
        <f t="shared" si="417"/>
        <v>199.70245282989336</v>
      </c>
    </row>
    <row r="5262" spans="1:5">
      <c r="A5262" s="5">
        <f t="shared" si="413"/>
        <v>526100000</v>
      </c>
      <c r="B5262" s="5">
        <f t="shared" si="416"/>
        <v>0.12881756240099407</v>
      </c>
      <c r="C5262" s="5">
        <f t="shared" si="414"/>
        <v>0.16179485837564855</v>
      </c>
      <c r="D5262">
        <f t="shared" si="415"/>
        <v>386.26523884897597</v>
      </c>
      <c r="E5262" s="5">
        <f t="shared" si="417"/>
        <v>199.66489037659048</v>
      </c>
    </row>
    <row r="5263" spans="1:5">
      <c r="A5263" s="5">
        <f t="shared" si="413"/>
        <v>526200000</v>
      </c>
      <c r="B5263" s="5">
        <f t="shared" si="416"/>
        <v>0.12884204777685435</v>
      </c>
      <c r="C5263" s="5">
        <f t="shared" si="414"/>
        <v>0.16182561200772907</v>
      </c>
      <c r="D5263">
        <f t="shared" si="415"/>
        <v>386.19183230415462</v>
      </c>
      <c r="E5263" s="5">
        <f t="shared" si="417"/>
        <v>199.62734220055466</v>
      </c>
    </row>
    <row r="5264" spans="1:5">
      <c r="A5264" s="5">
        <f t="shared" si="413"/>
        <v>526300000</v>
      </c>
      <c r="B5264" s="5">
        <f t="shared" si="416"/>
        <v>0.12886653315271465</v>
      </c>
      <c r="C5264" s="5">
        <f t="shared" si="414"/>
        <v>0.1618563656398096</v>
      </c>
      <c r="D5264">
        <f t="shared" si="415"/>
        <v>386.11845365465746</v>
      </c>
      <c r="E5264" s="5">
        <f t="shared" si="417"/>
        <v>199.58980829364745</v>
      </c>
    </row>
    <row r="5265" spans="1:5">
      <c r="A5265" s="5">
        <f t="shared" si="413"/>
        <v>526400000</v>
      </c>
      <c r="B5265" s="5">
        <f t="shared" si="416"/>
        <v>0.12889101852857493</v>
      </c>
      <c r="C5265" s="5">
        <f t="shared" si="414"/>
        <v>0.16188711927189012</v>
      </c>
      <c r="D5265">
        <f t="shared" si="415"/>
        <v>386.0451028845863</v>
      </c>
      <c r="E5265" s="5">
        <f t="shared" si="417"/>
        <v>199.5522886477367</v>
      </c>
    </row>
    <row r="5266" spans="1:5">
      <c r="A5266" s="5">
        <f t="shared" si="413"/>
        <v>526500000</v>
      </c>
      <c r="B5266" s="5">
        <f t="shared" si="416"/>
        <v>0.12891550390443524</v>
      </c>
      <c r="C5266" s="5">
        <f t="shared" si="414"/>
        <v>0.16191787290397064</v>
      </c>
      <c r="D5266">
        <f t="shared" si="415"/>
        <v>385.97177997805551</v>
      </c>
      <c r="E5266" s="5">
        <f t="shared" si="417"/>
        <v>199.51478325469662</v>
      </c>
    </row>
    <row r="5267" spans="1:5">
      <c r="A5267" s="5">
        <f t="shared" si="413"/>
        <v>526600000</v>
      </c>
      <c r="B5267" s="5">
        <f t="shared" si="416"/>
        <v>0.12893998928029551</v>
      </c>
      <c r="C5267" s="5">
        <f t="shared" si="414"/>
        <v>0.16194862653605119</v>
      </c>
      <c r="D5267">
        <f t="shared" si="415"/>
        <v>385.89848491919139</v>
      </c>
      <c r="E5267" s="5">
        <f t="shared" si="417"/>
        <v>199.47729210640739</v>
      </c>
    </row>
    <row r="5268" spans="1:5">
      <c r="A5268" s="5">
        <f t="shared" si="413"/>
        <v>526700000</v>
      </c>
      <c r="B5268" s="5">
        <f t="shared" si="416"/>
        <v>0.12896447465615582</v>
      </c>
      <c r="C5268" s="5">
        <f t="shared" si="414"/>
        <v>0.16197938016813171</v>
      </c>
      <c r="D5268">
        <f t="shared" si="415"/>
        <v>385.82521769213264</v>
      </c>
      <c r="E5268" s="5">
        <f t="shared" si="417"/>
        <v>199.43981519475543</v>
      </c>
    </row>
    <row r="5269" spans="1:5">
      <c r="A5269" s="5">
        <f t="shared" si="413"/>
        <v>526800000</v>
      </c>
      <c r="B5269" s="5">
        <f t="shared" si="416"/>
        <v>0.1289889600320161</v>
      </c>
      <c r="C5269" s="5">
        <f t="shared" si="414"/>
        <v>0.16201013380021223</v>
      </c>
      <c r="D5269">
        <f t="shared" si="415"/>
        <v>385.75197828102927</v>
      </c>
      <c r="E5269" s="5">
        <f t="shared" si="417"/>
        <v>199.40235251163335</v>
      </c>
    </row>
    <row r="5270" spans="1:5">
      <c r="A5270" s="5">
        <f t="shared" si="413"/>
        <v>526900000</v>
      </c>
      <c r="B5270" s="5">
        <f t="shared" si="416"/>
        <v>0.1290134454078764</v>
      </c>
      <c r="C5270" s="5">
        <f t="shared" si="414"/>
        <v>0.16204088743229275</v>
      </c>
      <c r="D5270">
        <f t="shared" si="415"/>
        <v>385.67876667004407</v>
      </c>
      <c r="E5270" s="5">
        <f t="shared" si="417"/>
        <v>199.36490404893988</v>
      </c>
    </row>
    <row r="5271" spans="1:5">
      <c r="A5271" s="5">
        <f t="shared" si="413"/>
        <v>527000000</v>
      </c>
      <c r="B5271" s="5">
        <f t="shared" si="416"/>
        <v>0.12903793078373668</v>
      </c>
      <c r="C5271" s="5">
        <f t="shared" si="414"/>
        <v>0.16207164106437327</v>
      </c>
      <c r="D5271">
        <f t="shared" si="415"/>
        <v>385.6055828433515</v>
      </c>
      <c r="E5271" s="5">
        <f t="shared" si="417"/>
        <v>199.32746979857984</v>
      </c>
    </row>
    <row r="5272" spans="1:5">
      <c r="A5272" s="5">
        <f t="shared" si="413"/>
        <v>527100000</v>
      </c>
      <c r="B5272" s="5">
        <f t="shared" si="416"/>
        <v>0.12906241615959699</v>
      </c>
      <c r="C5272" s="5">
        <f t="shared" si="414"/>
        <v>0.16210239469645382</v>
      </c>
      <c r="D5272">
        <f t="shared" si="415"/>
        <v>385.532426785138</v>
      </c>
      <c r="E5272" s="5">
        <f t="shared" si="417"/>
        <v>199.2900497524644</v>
      </c>
    </row>
    <row r="5273" spans="1:5">
      <c r="A5273" s="5">
        <f t="shared" si="413"/>
        <v>527200000</v>
      </c>
      <c r="B5273" s="5">
        <f t="shared" si="416"/>
        <v>0.12908690153545727</v>
      </c>
      <c r="C5273" s="5">
        <f t="shared" si="414"/>
        <v>0.16213314832853434</v>
      </c>
      <c r="D5273">
        <f t="shared" si="415"/>
        <v>385.45929847960207</v>
      </c>
      <c r="E5273" s="5">
        <f t="shared" si="417"/>
        <v>199.25264390251056</v>
      </c>
    </row>
    <row r="5274" spans="1:5">
      <c r="A5274" s="5">
        <f t="shared" si="413"/>
        <v>527300000</v>
      </c>
      <c r="B5274" s="5">
        <f t="shared" si="416"/>
        <v>0.12911138691131757</v>
      </c>
      <c r="C5274" s="5">
        <f t="shared" si="414"/>
        <v>0.16216390196061486</v>
      </c>
      <c r="D5274">
        <f t="shared" si="415"/>
        <v>385.38619791095437</v>
      </c>
      <c r="E5274" s="5">
        <f t="shared" si="417"/>
        <v>199.21525224064163</v>
      </c>
    </row>
    <row r="5275" spans="1:5">
      <c r="A5275" s="5">
        <f t="shared" si="413"/>
        <v>527400000</v>
      </c>
      <c r="B5275" s="5">
        <f t="shared" si="416"/>
        <v>0.12913587228717785</v>
      </c>
      <c r="C5275" s="5">
        <f t="shared" si="414"/>
        <v>0.16219465559269539</v>
      </c>
      <c r="D5275">
        <f t="shared" si="415"/>
        <v>385.31312506341715</v>
      </c>
      <c r="E5275" s="5">
        <f t="shared" si="417"/>
        <v>199.17787475878706</v>
      </c>
    </row>
    <row r="5276" spans="1:5">
      <c r="A5276" s="5">
        <f t="shared" si="413"/>
        <v>527500000</v>
      </c>
      <c r="B5276" s="5">
        <f t="shared" si="416"/>
        <v>0.12916035766303816</v>
      </c>
      <c r="C5276" s="5">
        <f t="shared" si="414"/>
        <v>0.16222540922477591</v>
      </c>
      <c r="D5276">
        <f t="shared" si="415"/>
        <v>385.24007992122506</v>
      </c>
      <c r="E5276" s="5">
        <f t="shared" si="417"/>
        <v>199.14051144888236</v>
      </c>
    </row>
    <row r="5277" spans="1:5">
      <c r="A5277" s="5">
        <f t="shared" si="413"/>
        <v>527600000</v>
      </c>
      <c r="B5277" s="5">
        <f t="shared" si="416"/>
        <v>0.12918484303889843</v>
      </c>
      <c r="C5277" s="5">
        <f t="shared" si="414"/>
        <v>0.16225616285685643</v>
      </c>
      <c r="D5277">
        <f t="shared" si="415"/>
        <v>385.16706246862441</v>
      </c>
      <c r="E5277" s="5">
        <f t="shared" si="417"/>
        <v>199.10316230286924</v>
      </c>
    </row>
    <row r="5278" spans="1:5">
      <c r="A5278" s="5">
        <f t="shared" si="413"/>
        <v>527700000</v>
      </c>
      <c r="B5278" s="5">
        <f t="shared" si="416"/>
        <v>0.12920932841475874</v>
      </c>
      <c r="C5278" s="5">
        <f t="shared" si="414"/>
        <v>0.16228691648893698</v>
      </c>
      <c r="D5278">
        <f t="shared" si="415"/>
        <v>385.09407268987349</v>
      </c>
      <c r="E5278" s="5">
        <f t="shared" si="417"/>
        <v>199.06582731269543</v>
      </c>
    </row>
    <row r="5279" spans="1:5">
      <c r="A5279" s="5">
        <f t="shared" si="413"/>
        <v>527800000</v>
      </c>
      <c r="B5279" s="5">
        <f t="shared" si="416"/>
        <v>0.12923381379061902</v>
      </c>
      <c r="C5279" s="5">
        <f t="shared" si="414"/>
        <v>0.1623176701210175</v>
      </c>
      <c r="D5279">
        <f t="shared" si="415"/>
        <v>385.02111056924258</v>
      </c>
      <c r="E5279" s="5">
        <f t="shared" si="417"/>
        <v>199.02850647031477</v>
      </c>
    </row>
    <row r="5280" spans="1:5">
      <c r="A5280" s="5">
        <f t="shared" si="413"/>
        <v>527900000</v>
      </c>
      <c r="B5280" s="5">
        <f t="shared" si="416"/>
        <v>0.12925829916647932</v>
      </c>
      <c r="C5280" s="5">
        <f t="shared" si="414"/>
        <v>0.16234842375309802</v>
      </c>
      <c r="D5280">
        <f t="shared" si="415"/>
        <v>384.94817609101392</v>
      </c>
      <c r="E5280" s="5">
        <f t="shared" si="417"/>
        <v>198.99119976768725</v>
      </c>
    </row>
    <row r="5281" spans="1:5">
      <c r="A5281" s="5">
        <f t="shared" si="413"/>
        <v>528000000</v>
      </c>
      <c r="B5281" s="5">
        <f t="shared" si="416"/>
        <v>0.1292827845423396</v>
      </c>
      <c r="C5281" s="5">
        <f t="shared" si="414"/>
        <v>0.16237917738517854</v>
      </c>
      <c r="D5281">
        <f t="shared" si="415"/>
        <v>384.87526923948144</v>
      </c>
      <c r="E5281" s="5">
        <f t="shared" si="417"/>
        <v>198.95390719677903</v>
      </c>
    </row>
    <row r="5282" spans="1:5">
      <c r="A5282" s="5">
        <f t="shared" si="413"/>
        <v>528100000</v>
      </c>
      <c r="B5282" s="5">
        <f t="shared" si="416"/>
        <v>0.12930726991819991</v>
      </c>
      <c r="C5282" s="5">
        <f t="shared" si="414"/>
        <v>0.16240993101725906</v>
      </c>
      <c r="D5282">
        <f t="shared" si="415"/>
        <v>384.80238999895136</v>
      </c>
      <c r="E5282" s="5">
        <f t="shared" si="417"/>
        <v>198.91662874956199</v>
      </c>
    </row>
    <row r="5283" spans="1:5">
      <c r="A5283" s="5">
        <f t="shared" si="413"/>
        <v>528200000</v>
      </c>
      <c r="B5283" s="5">
        <f t="shared" si="416"/>
        <v>0.12933175529406019</v>
      </c>
      <c r="C5283" s="5">
        <f t="shared" si="414"/>
        <v>0.16244068464933961</v>
      </c>
      <c r="D5283">
        <f t="shared" si="415"/>
        <v>384.72953835374136</v>
      </c>
      <c r="E5283" s="5">
        <f t="shared" si="417"/>
        <v>198.87936441801446</v>
      </c>
    </row>
    <row r="5284" spans="1:5">
      <c r="A5284" s="5">
        <f t="shared" si="413"/>
        <v>528300000</v>
      </c>
      <c r="B5284" s="5">
        <f t="shared" si="416"/>
        <v>0.12935624066992049</v>
      </c>
      <c r="C5284" s="5">
        <f t="shared" si="414"/>
        <v>0.16247143828142013</v>
      </c>
      <c r="D5284">
        <f t="shared" si="415"/>
        <v>384.65671428818138</v>
      </c>
      <c r="E5284" s="5">
        <f t="shared" si="417"/>
        <v>198.8421141941208</v>
      </c>
    </row>
    <row r="5285" spans="1:5">
      <c r="A5285" s="5">
        <f t="shared" si="413"/>
        <v>528400000</v>
      </c>
      <c r="B5285" s="5">
        <f t="shared" si="416"/>
        <v>0.12938072604578077</v>
      </c>
      <c r="C5285" s="5">
        <f t="shared" si="414"/>
        <v>0.16250219191350065</v>
      </c>
      <c r="D5285">
        <f t="shared" si="415"/>
        <v>384.58391778661286</v>
      </c>
      <c r="E5285" s="5">
        <f t="shared" si="417"/>
        <v>198.80487806987125</v>
      </c>
    </row>
    <row r="5286" spans="1:5">
      <c r="A5286" s="5">
        <f t="shared" si="413"/>
        <v>528500000</v>
      </c>
      <c r="B5286" s="5">
        <f t="shared" si="416"/>
        <v>0.12940521142164108</v>
      </c>
      <c r="C5286" s="5">
        <f t="shared" si="414"/>
        <v>0.16253294554558118</v>
      </c>
      <c r="D5286">
        <f t="shared" si="415"/>
        <v>384.51114883338931</v>
      </c>
      <c r="E5286" s="5">
        <f t="shared" si="417"/>
        <v>198.7676560372623</v>
      </c>
    </row>
    <row r="5287" spans="1:5">
      <c r="A5287" s="5">
        <f t="shared" si="413"/>
        <v>528600000</v>
      </c>
      <c r="B5287" s="5">
        <f t="shared" si="416"/>
        <v>0.12942969679750135</v>
      </c>
      <c r="C5287" s="5">
        <f t="shared" si="414"/>
        <v>0.1625636991776617</v>
      </c>
      <c r="D5287">
        <f t="shared" si="415"/>
        <v>384.4384074128759</v>
      </c>
      <c r="E5287" s="5">
        <f t="shared" si="417"/>
        <v>198.73044808829647</v>
      </c>
    </row>
    <row r="5288" spans="1:5">
      <c r="A5288" s="5">
        <f t="shared" si="413"/>
        <v>528700000</v>
      </c>
      <c r="B5288" s="5">
        <f t="shared" si="416"/>
        <v>0.12945418217336166</v>
      </c>
      <c r="C5288" s="5">
        <f t="shared" si="414"/>
        <v>0.16259445280974222</v>
      </c>
      <c r="D5288">
        <f t="shared" si="415"/>
        <v>384.36569350945001</v>
      </c>
      <c r="E5288" s="5">
        <f t="shared" si="417"/>
        <v>198.69325421498215</v>
      </c>
    </row>
    <row r="5289" spans="1:5">
      <c r="A5289" s="5">
        <f t="shared" si="413"/>
        <v>528800000</v>
      </c>
      <c r="B5289" s="5">
        <f t="shared" si="416"/>
        <v>0.12947866754922194</v>
      </c>
      <c r="C5289" s="5">
        <f t="shared" si="414"/>
        <v>0.16262520644182277</v>
      </c>
      <c r="D5289">
        <f t="shared" si="415"/>
        <v>384.29300710750044</v>
      </c>
      <c r="E5289" s="5">
        <f t="shared" si="417"/>
        <v>198.65607440933408</v>
      </c>
    </row>
    <row r="5290" spans="1:5">
      <c r="A5290" s="5">
        <f t="shared" si="413"/>
        <v>528900000</v>
      </c>
      <c r="B5290" s="5">
        <f t="shared" si="416"/>
        <v>0.12950315292508224</v>
      </c>
      <c r="C5290" s="5">
        <f t="shared" si="414"/>
        <v>0.16265596007390329</v>
      </c>
      <c r="D5290">
        <f t="shared" si="415"/>
        <v>384.22034819142795</v>
      </c>
      <c r="E5290" s="5">
        <f t="shared" si="417"/>
        <v>198.61890866337274</v>
      </c>
    </row>
    <row r="5291" spans="1:5">
      <c r="A5291" s="5">
        <f t="shared" si="413"/>
        <v>529000000</v>
      </c>
      <c r="B5291" s="5">
        <f t="shared" si="416"/>
        <v>0.12952763830094252</v>
      </c>
      <c r="C5291" s="5">
        <f t="shared" si="414"/>
        <v>0.16268671370598381</v>
      </c>
      <c r="D5291">
        <f t="shared" si="415"/>
        <v>384.14771674564508</v>
      </c>
      <c r="E5291" s="5">
        <f t="shared" si="417"/>
        <v>198.5817569691248</v>
      </c>
    </row>
    <row r="5292" spans="1:5">
      <c r="A5292" s="5">
        <f t="shared" si="413"/>
        <v>529100000</v>
      </c>
      <c r="B5292" s="5">
        <f t="shared" si="416"/>
        <v>0.12955212367680283</v>
      </c>
      <c r="C5292" s="5">
        <f t="shared" si="414"/>
        <v>0.16271746733806433</v>
      </c>
      <c r="D5292">
        <f t="shared" si="415"/>
        <v>384.07511275457614</v>
      </c>
      <c r="E5292" s="5">
        <f t="shared" si="417"/>
        <v>198.54461931862286</v>
      </c>
    </row>
    <row r="5293" spans="1:5">
      <c r="A5293" s="5">
        <f t="shared" si="413"/>
        <v>529200000</v>
      </c>
      <c r="B5293" s="5">
        <f t="shared" si="416"/>
        <v>0.12957660905266311</v>
      </c>
      <c r="C5293" s="5">
        <f t="shared" si="414"/>
        <v>0.16274822097014485</v>
      </c>
      <c r="D5293">
        <f t="shared" si="415"/>
        <v>384.00253620265721</v>
      </c>
      <c r="E5293" s="5">
        <f t="shared" si="417"/>
        <v>198.50749570390579</v>
      </c>
    </row>
    <row r="5294" spans="1:5">
      <c r="A5294" s="5">
        <f>A5293+100000</f>
        <v>529300000</v>
      </c>
      <c r="B5294" s="5">
        <f t="shared" si="416"/>
        <v>0.12960109442852338</v>
      </c>
      <c r="C5294" s="5">
        <f>1.256*A5294/(PI()*$G$6)</f>
        <v>0.16277897460222537</v>
      </c>
      <c r="D5294">
        <f>($G$2*299792458/$G$6/2*9)^2/(4*$G$3*A5294*(1-EXP(-(C5294/B5294)))^2)</f>
        <v>383.92998707433634</v>
      </c>
      <c r="E5294" s="5">
        <f t="shared" si="417"/>
        <v>198.47038611701814</v>
      </c>
    </row>
    <row r="5295" spans="1:5">
      <c r="A5295" s="5">
        <f>A5294+100000</f>
        <v>529400000</v>
      </c>
      <c r="B5295" s="5">
        <f t="shared" si="416"/>
        <v>0.12962557980438369</v>
      </c>
      <c r="C5295" s="5">
        <f>1.256*A5295/(PI()*$G$6)</f>
        <v>0.16280972823430592</v>
      </c>
      <c r="D5295">
        <f>($G$2*299792458/$G$6/2*9)^2/(4*$G$3*A5295*(1-EXP(-(C5295/B5295)))^2)</f>
        <v>383.85746535407293</v>
      </c>
      <c r="E5295" s="5">
        <f t="shared" si="417"/>
        <v>198.43329055001072</v>
      </c>
    </row>
    <row r="5296" spans="1:5">
      <c r="A5296" s="5">
        <f>A5295+100000</f>
        <v>529500000</v>
      </c>
      <c r="B5296" s="5">
        <f t="shared" si="416"/>
        <v>0.12965006518024397</v>
      </c>
      <c r="C5296" s="5">
        <f>1.256*A5296/(PI()*$G$6)</f>
        <v>0.16284048186638644</v>
      </c>
      <c r="D5296">
        <f>($G$2*299792458/$G$6/2*9)^2/(4*$G$3*A5296*(1-EXP(-(C5296/B5296)))^2)</f>
        <v>383.78497102633838</v>
      </c>
      <c r="E5296" s="5">
        <f t="shared" si="417"/>
        <v>198.39620899494017</v>
      </c>
    </row>
  </sheetData>
  <phoneticPr fontId="9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7</vt:i4>
      </vt:variant>
    </vt:vector>
  </HeadingPairs>
  <TitlesOfParts>
    <vt:vector size="16" baseType="lpstr">
      <vt:lpstr>Sheet1</vt:lpstr>
      <vt:lpstr>Sheet2</vt:lpstr>
      <vt:lpstr>Sheet3</vt:lpstr>
      <vt:lpstr>Sheet4</vt:lpstr>
      <vt:lpstr>Summary</vt:lpstr>
      <vt:lpstr>Summary (2)</vt:lpstr>
      <vt:lpstr>System Parameters</vt:lpstr>
      <vt:lpstr>QL</vt:lpstr>
      <vt:lpstr>Sheet5</vt:lpstr>
      <vt:lpstr>Chart13</vt:lpstr>
      <vt:lpstr>Chart13 (2)</vt:lpstr>
      <vt:lpstr>Chart5</vt:lpstr>
      <vt:lpstr>Chart7</vt:lpstr>
      <vt:lpstr>Chart9</vt:lpstr>
      <vt:lpstr>Chart10</vt:lpstr>
      <vt:lpstr>Chart12</vt:lpstr>
    </vt:vector>
  </TitlesOfParts>
  <Company>CCLRC Daresbury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powers</cp:lastModifiedBy>
  <cp:lastPrinted>2009-06-25T13:49:58Z</cp:lastPrinted>
  <dcterms:created xsi:type="dcterms:W3CDTF">2008-08-14T20:29:19Z</dcterms:created>
  <dcterms:modified xsi:type="dcterms:W3CDTF">2011-01-20T00:27:51Z</dcterms:modified>
</cp:coreProperties>
</file>